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5"/>
  </bookViews>
  <sheets>
    <sheet name="Présentation" sheetId="1" r:id="rId1"/>
    <sheet name="Recap" sheetId="2" r:id="rId2"/>
    <sheet name="Constat effectifs 2019 et 2020" sheetId="3" r:id="rId3"/>
    <sheet name="Nb écoles" sheetId="4" r:id="rId4"/>
    <sheet name="Nb classes permanentes" sheetId="5" r:id="rId5"/>
    <sheet name="Nb classes par écoles" sheetId="6" r:id="rId6"/>
  </sheets>
  <externalReferences>
    <externalReference r:id="rId9"/>
  </externalReferences>
  <definedNames>
    <definedName name="_xlnm.Print_Area" localSheetId="2">'Constat effectifs 2019 et 2020'!$A$1:$Z$34</definedName>
    <definedName name="_xlnm.Print_Area" localSheetId="5">'Nb classes par écoles'!$A$12:$X$36</definedName>
    <definedName name="_xlnm.Print_Area" localSheetId="0">'Présentation'!$A$1:$L$54</definedName>
  </definedNames>
  <calcPr fullCalcOnLoad="1"/>
</workbook>
</file>

<file path=xl/sharedStrings.xml><?xml version="1.0" encoding="utf-8"?>
<sst xmlns="http://schemas.openxmlformats.org/spreadsheetml/2006/main" count="269" uniqueCount="83">
  <si>
    <t>018</t>
  </si>
  <si>
    <t>Cher</t>
  </si>
  <si>
    <t>028</t>
  </si>
  <si>
    <t>Eure et Loir</t>
  </si>
  <si>
    <t>036</t>
  </si>
  <si>
    <t>Indre</t>
  </si>
  <si>
    <t>037</t>
  </si>
  <si>
    <t>Indre-et-Loire</t>
  </si>
  <si>
    <t>041</t>
  </si>
  <si>
    <t>Loir et Cher</t>
  </si>
  <si>
    <t>045</t>
  </si>
  <si>
    <t>Loiret</t>
  </si>
  <si>
    <t>Evolution (en effectifs et en %)</t>
  </si>
  <si>
    <t>Code Dept</t>
  </si>
  <si>
    <t>Libellé Dept</t>
  </si>
  <si>
    <t>ASH</t>
  </si>
  <si>
    <t>Total</t>
  </si>
  <si>
    <t>18</t>
  </si>
  <si>
    <t>28</t>
  </si>
  <si>
    <t>36</t>
  </si>
  <si>
    <t>37</t>
  </si>
  <si>
    <t>41</t>
  </si>
  <si>
    <t>45</t>
  </si>
  <si>
    <t xml:space="preserve">Evolution des effectifs du préélémentaire par département </t>
  </si>
  <si>
    <t>Préélémentaire Par âge</t>
  </si>
  <si>
    <t>Total Préélémentaire</t>
  </si>
  <si>
    <t>2ans</t>
  </si>
  <si>
    <t>3 ans</t>
  </si>
  <si>
    <t>4 ans</t>
  </si>
  <si>
    <t>5 ans et plus</t>
  </si>
  <si>
    <t>2 ans</t>
  </si>
  <si>
    <t>5 ans 
et plus</t>
  </si>
  <si>
    <t xml:space="preserve">effectifs </t>
  </si>
  <si>
    <t>%</t>
  </si>
  <si>
    <t>CP</t>
  </si>
  <si>
    <t>CE1</t>
  </si>
  <si>
    <t>CE2</t>
  </si>
  <si>
    <t>CM1</t>
  </si>
  <si>
    <t>CM2</t>
  </si>
  <si>
    <t>Total Elémentaire</t>
  </si>
  <si>
    <t>Effectifs</t>
  </si>
  <si>
    <t/>
  </si>
  <si>
    <t>Evolution</t>
  </si>
  <si>
    <t>effectifs</t>
  </si>
  <si>
    <t>Nombre de classes permanentes</t>
  </si>
  <si>
    <t>Préélémentaire</t>
  </si>
  <si>
    <t>CP au CM2</t>
  </si>
  <si>
    <t>TOTAL</t>
  </si>
  <si>
    <t>Maternelles</t>
  </si>
  <si>
    <t>Elémentaire</t>
  </si>
  <si>
    <t>Secteur PUBLIC</t>
  </si>
  <si>
    <t>Nombre de classes</t>
  </si>
  <si>
    <t>Orléans-Tours</t>
  </si>
  <si>
    <t>Elémentaires + Spéciales</t>
  </si>
  <si>
    <t>Académie</t>
  </si>
  <si>
    <t>Total Académie</t>
  </si>
  <si>
    <t xml:space="preserve">Evolution des effectifs ASH par département </t>
  </si>
  <si>
    <t>nb</t>
  </si>
  <si>
    <t>Spécial</t>
  </si>
  <si>
    <t xml:space="preserve">Indre </t>
  </si>
  <si>
    <t>Indre et Loire</t>
  </si>
  <si>
    <t xml:space="preserve">Evolution des effectifs de l'élémentaire par département </t>
  </si>
  <si>
    <t>Dossier réalisé par la division de l’évaluation et de la prospective</t>
  </si>
  <si>
    <r>
      <t>Nombre d'écoles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(avec au moins 1 élève)</t>
    </r>
  </si>
  <si>
    <t>Autres écoles *</t>
  </si>
  <si>
    <t>* Autres écoles regroupe les écoles de type élémentaires, spécialisées et primaires</t>
  </si>
  <si>
    <t>Les écoles maternelles ne comportent que des élèves et des classes de l'enseignement préélémentaire</t>
  </si>
  <si>
    <t>Les écoles élémentaires ne comportent que des élèves et des classes de l'enseignement élémentaire</t>
  </si>
  <si>
    <t>Les écoles spécialisées ne comportent que des élèves et des classes ULIS</t>
  </si>
  <si>
    <t>Les écoles primaires comprennent des élèves et des classes des enseignements préélémentaire et élémentaire</t>
  </si>
  <si>
    <t>Constat 2019</t>
  </si>
  <si>
    <t>Constat Année 2019-2020</t>
  </si>
  <si>
    <t>20 et +</t>
  </si>
  <si>
    <t>Effectif de l'élémentaire 2019-2020</t>
  </si>
  <si>
    <t>Constat 2020</t>
  </si>
  <si>
    <t>Constat Année 2020-2021</t>
  </si>
  <si>
    <t>Effectif de l'élémentaire 2020-2021</t>
  </si>
  <si>
    <t>Année 2020-2021</t>
  </si>
  <si>
    <t>Ecoles 1er degré  - 2020-2021</t>
  </si>
  <si>
    <t>Classes 1er degré public - 2020-2021</t>
  </si>
  <si>
    <t>Constat de Rentrée - 1er Degré - Année Scolaire 2020-2021</t>
  </si>
  <si>
    <t>Source: MENESR DEPP/ Enquête dans les écoles publiques de l’enseignement préélémentaire et élémentaire - 2020/2021</t>
  </si>
  <si>
    <t>Note de lecture : Dans le département du Cher, à la rentrée 2020, on dénombre 12 écoles de type maternelle composées de deux classes.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</si>
</sst>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"/>
    <numFmt numFmtId="168" formatCode="0.000"/>
    <numFmt numFmtId="169" formatCode="#,##0.0"/>
    <numFmt numFmtId="170" formatCode="0.0%"/>
    <numFmt numFmtId="171" formatCode="_-* #,##0.0\ _€_-;\-* #,##0.0\ _€_-;_-* &quot;-&quot;??\ _€_-;_-@_-"/>
    <numFmt numFmtId="172" formatCode="_-* #,##0\ _€_-;\-* #,##0\ _€_-;_-* &quot;-&quot;??\ _€_-;_-@_-"/>
  </numFmts>
  <fonts count="5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u val="single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29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34" borderId="14" xfId="0" applyFont="1" applyFill="1" applyBorder="1" applyAlignment="1" quotePrefix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 quotePrefix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3" fillId="0" borderId="0" xfId="51" applyFont="1">
      <alignment/>
      <protection/>
    </xf>
    <xf numFmtId="0" fontId="2" fillId="0" borderId="0" xfId="51">
      <alignment/>
      <protection/>
    </xf>
    <xf numFmtId="3" fontId="9" fillId="0" borderId="23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6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/>
    </xf>
    <xf numFmtId="3" fontId="8" fillId="14" borderId="33" xfId="0" applyNumberFormat="1" applyFont="1" applyFill="1" applyBorder="1" applyAlignment="1">
      <alignment horizontal="center" vertical="center"/>
    </xf>
    <xf numFmtId="166" fontId="8" fillId="14" borderId="34" xfId="0" applyNumberFormat="1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/>
    </xf>
    <xf numFmtId="3" fontId="8" fillId="14" borderId="36" xfId="0" applyNumberFormat="1" applyFont="1" applyFill="1" applyBorder="1" applyAlignment="1">
      <alignment horizontal="center" vertical="center"/>
    </xf>
    <xf numFmtId="166" fontId="8" fillId="14" borderId="37" xfId="0" applyNumberFormat="1" applyFont="1" applyFill="1" applyBorder="1" applyAlignment="1">
      <alignment horizontal="center" vertical="center"/>
    </xf>
    <xf numFmtId="0" fontId="1" fillId="18" borderId="38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 wrapText="1"/>
    </xf>
    <xf numFmtId="3" fontId="2" fillId="18" borderId="0" xfId="0" applyNumberFormat="1" applyFont="1" applyFill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1" fillId="18" borderId="39" xfId="0" applyNumberFormat="1" applyFont="1" applyFill="1" applyBorder="1" applyAlignment="1">
      <alignment horizontal="center"/>
    </xf>
    <xf numFmtId="3" fontId="2" fillId="18" borderId="40" xfId="0" applyNumberFormat="1" applyFont="1" applyFill="1" applyBorder="1" applyAlignment="1">
      <alignment horizontal="center"/>
    </xf>
    <xf numFmtId="3" fontId="2" fillId="18" borderId="15" xfId="0" applyNumberFormat="1" applyFont="1" applyFill="1" applyBorder="1" applyAlignment="1">
      <alignment horizontal="center"/>
    </xf>
    <xf numFmtId="3" fontId="2" fillId="18" borderId="41" xfId="0" applyNumberFormat="1" applyFont="1" applyFill="1" applyBorder="1" applyAlignment="1">
      <alignment horizontal="center"/>
    </xf>
    <xf numFmtId="3" fontId="1" fillId="18" borderId="42" xfId="0" applyNumberFormat="1" applyFont="1" applyFill="1" applyBorder="1" applyAlignment="1">
      <alignment horizontal="center"/>
    </xf>
    <xf numFmtId="3" fontId="1" fillId="18" borderId="31" xfId="0" applyNumberFormat="1" applyFont="1" applyFill="1" applyBorder="1" applyAlignment="1">
      <alignment horizontal="center"/>
    </xf>
    <xf numFmtId="3" fontId="1" fillId="18" borderId="43" xfId="0" applyNumberFormat="1" applyFont="1" applyFill="1" applyBorder="1" applyAlignment="1">
      <alignment horizontal="center"/>
    </xf>
    <xf numFmtId="3" fontId="1" fillId="18" borderId="10" xfId="0" applyNumberFormat="1" applyFont="1" applyFill="1" applyBorder="1" applyAlignment="1">
      <alignment horizontal="center"/>
    </xf>
    <xf numFmtId="3" fontId="1" fillId="18" borderId="15" xfId="0" applyNumberFormat="1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3" fontId="1" fillId="18" borderId="13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  <xf numFmtId="3" fontId="2" fillId="6" borderId="12" xfId="0" applyNumberFormat="1" applyFont="1" applyFill="1" applyBorder="1" applyAlignment="1">
      <alignment horizontal="center"/>
    </xf>
    <xf numFmtId="2" fontId="2" fillId="6" borderId="12" xfId="0" applyNumberFormat="1" applyFont="1" applyFill="1" applyBorder="1" applyAlignment="1">
      <alignment horizontal="center"/>
    </xf>
    <xf numFmtId="3" fontId="1" fillId="6" borderId="12" xfId="0" applyNumberFormat="1" applyFont="1" applyFill="1" applyBorder="1" applyAlignment="1">
      <alignment horizontal="center"/>
    </xf>
    <xf numFmtId="2" fontId="1" fillId="6" borderId="12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3" fontId="1" fillId="6" borderId="10" xfId="0" applyNumberFormat="1" applyFont="1" applyFill="1" applyBorder="1" applyAlignment="1">
      <alignment horizontal="center"/>
    </xf>
    <xf numFmtId="2" fontId="1" fillId="6" borderId="10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  <xf numFmtId="2" fontId="2" fillId="6" borderId="15" xfId="0" applyNumberFormat="1" applyFont="1" applyFill="1" applyBorder="1" applyAlignment="1">
      <alignment horizontal="center"/>
    </xf>
    <xf numFmtId="3" fontId="1" fillId="6" borderId="15" xfId="0" applyNumberFormat="1" applyFont="1" applyFill="1" applyBorder="1" applyAlignment="1">
      <alignment horizontal="center"/>
    </xf>
    <xf numFmtId="2" fontId="1" fillId="6" borderId="15" xfId="0" applyNumberFormat="1" applyFont="1" applyFill="1" applyBorder="1" applyAlignment="1">
      <alignment horizontal="center"/>
    </xf>
    <xf numFmtId="3" fontId="1" fillId="6" borderId="43" xfId="0" applyNumberFormat="1" applyFont="1" applyFill="1" applyBorder="1" applyAlignment="1">
      <alignment horizontal="center"/>
    </xf>
    <xf numFmtId="2" fontId="1" fillId="6" borderId="43" xfId="0" applyNumberFormat="1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3" fontId="1" fillId="6" borderId="13" xfId="0" applyNumberFormat="1" applyFont="1" applyFill="1" applyBorder="1" applyAlignment="1">
      <alignment horizontal="center"/>
    </xf>
    <xf numFmtId="2" fontId="1" fillId="6" borderId="13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 quotePrefix="1">
      <alignment horizontal="center"/>
    </xf>
    <xf numFmtId="0" fontId="1" fillId="0" borderId="11" xfId="0" applyFont="1" applyFill="1" applyBorder="1" applyAlignment="1" quotePrefix="1">
      <alignment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8" fillId="14" borderId="32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3" fontId="8" fillId="14" borderId="35" xfId="0" applyNumberFormat="1" applyFont="1" applyFill="1" applyBorder="1" applyAlignment="1">
      <alignment horizontal="right" vertical="center"/>
    </xf>
    <xf numFmtId="0" fontId="1" fillId="18" borderId="11" xfId="0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 horizontal="center"/>
    </xf>
    <xf numFmtId="3" fontId="0" fillId="36" borderId="15" xfId="0" applyNumberFormat="1" applyFont="1" applyFill="1" applyBorder="1" applyAlignment="1">
      <alignment horizontal="center"/>
    </xf>
    <xf numFmtId="3" fontId="5" fillId="36" borderId="13" xfId="0" applyNumberFormat="1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 vertical="center"/>
    </xf>
    <xf numFmtId="3" fontId="0" fillId="9" borderId="1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14" borderId="38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3" fontId="2" fillId="14" borderId="0" xfId="0" applyNumberFormat="1" applyFont="1" applyFill="1" applyAlignment="1">
      <alignment horizontal="center"/>
    </xf>
    <xf numFmtId="3" fontId="2" fillId="14" borderId="10" xfId="0" applyNumberFormat="1" applyFont="1" applyFill="1" applyBorder="1" applyAlignment="1">
      <alignment horizontal="center"/>
    </xf>
    <xf numFmtId="3" fontId="1" fillId="14" borderId="39" xfId="0" applyNumberFormat="1" applyFont="1" applyFill="1" applyBorder="1" applyAlignment="1">
      <alignment horizontal="center"/>
    </xf>
    <xf numFmtId="3" fontId="2" fillId="14" borderId="40" xfId="0" applyNumberFormat="1" applyFont="1" applyFill="1" applyBorder="1" applyAlignment="1">
      <alignment horizontal="center"/>
    </xf>
    <xf numFmtId="3" fontId="2" fillId="14" borderId="15" xfId="0" applyNumberFormat="1" applyFont="1" applyFill="1" applyBorder="1" applyAlignment="1">
      <alignment horizontal="center"/>
    </xf>
    <xf numFmtId="3" fontId="2" fillId="14" borderId="41" xfId="0" applyNumberFormat="1" applyFont="1" applyFill="1" applyBorder="1" applyAlignment="1">
      <alignment horizontal="center"/>
    </xf>
    <xf numFmtId="3" fontId="1" fillId="14" borderId="42" xfId="0" applyNumberFormat="1" applyFont="1" applyFill="1" applyBorder="1" applyAlignment="1">
      <alignment horizontal="center"/>
    </xf>
    <xf numFmtId="3" fontId="1" fillId="14" borderId="31" xfId="0" applyNumberFormat="1" applyFont="1" applyFill="1" applyBorder="1" applyAlignment="1">
      <alignment horizontal="center"/>
    </xf>
    <xf numFmtId="3" fontId="1" fillId="14" borderId="43" xfId="0" applyNumberFormat="1" applyFont="1" applyFill="1" applyBorder="1" applyAlignment="1">
      <alignment horizontal="center"/>
    </xf>
    <xf numFmtId="3" fontId="1" fillId="14" borderId="10" xfId="0" applyNumberFormat="1" applyFont="1" applyFill="1" applyBorder="1" applyAlignment="1">
      <alignment horizontal="center"/>
    </xf>
    <xf numFmtId="3" fontId="1" fillId="14" borderId="15" xfId="0" applyNumberFormat="1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3" fontId="1" fillId="14" borderId="13" xfId="0" applyNumberFormat="1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9" borderId="43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36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8" borderId="38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  <xf numFmtId="0" fontId="1" fillId="18" borderId="44" xfId="0" applyFont="1" applyFill="1" applyBorder="1" applyAlignment="1">
      <alignment horizontal="center"/>
    </xf>
    <xf numFmtId="0" fontId="1" fillId="14" borderId="38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4" borderId="44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 vertical="center" wrapText="1"/>
    </xf>
    <xf numFmtId="0" fontId="1" fillId="18" borderId="56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 vertical="center" wrapText="1"/>
    </xf>
    <xf numFmtId="0" fontId="1" fillId="14" borderId="56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6" borderId="38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IVA2011tableaux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9525</xdr:rowOff>
    </xdr:from>
    <xdr:to>
      <xdr:col>12</xdr:col>
      <xdr:colOff>0</xdr:colOff>
      <xdr:row>26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3390900"/>
          <a:ext cx="75438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Présentation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données présentées proviennent du constat de rentrée transmis par les directions départementales et validées par le ministère,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elles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concernent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 secteur public.</a:t>
          </a:r>
        </a:p>
      </xdr:txBody>
    </xdr:sp>
    <xdr:clientData/>
  </xdr:twoCellAnchor>
  <xdr:twoCellAnchor>
    <xdr:from>
      <xdr:col>2</xdr:col>
      <xdr:colOff>9525</xdr:colOff>
      <xdr:row>14</xdr:row>
      <xdr:rowOff>28575</xdr:rowOff>
    </xdr:from>
    <xdr:to>
      <xdr:col>11</xdr:col>
      <xdr:colOff>0</xdr:colOff>
      <xdr:row>19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71550" y="2276475"/>
          <a:ext cx="61626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Effectifs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d'élèves, nombre d'écoles et de classes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Année scolaire 2020-2021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3" name="Picture 3" descr="marianne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8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123825</xdr:colOff>
      <xdr:row>10</xdr:row>
      <xdr:rowOff>76200</xdr:rowOff>
    </xdr:to>
    <xdr:pic>
      <xdr:nvPicPr>
        <xdr:cNvPr id="4" name="Picture 4" descr="logo academie quadri - en t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52475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152400</xdr:rowOff>
    </xdr:from>
    <xdr:to>
      <xdr:col>12</xdr:col>
      <xdr:colOff>0</xdr:colOff>
      <xdr:row>39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6225" y="4591050"/>
          <a:ext cx="75438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Quelques définitions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L'enseignement préélémentaire correspond à la maternelle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L'enseignement élémentaire correspond aux classes du CP au CM2.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L'enseignement spécial représente l'ASH (Adaptation et Scolarisation des élèves Handicapés)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676275</xdr:colOff>
      <xdr:row>54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6225" y="6543675"/>
          <a:ext cx="75342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Les différents onglets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Récapitulatif du nombre d'élèves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 département à la rentrée 2020 avec les évolutions par rapport à la rentrée 2019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Effectifs et évolutions des élèves, détaillés par niveau et par département pour les rentrées 2019 et 2020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Nombre d'écoles par département à la rentrée 2020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Nombre de classes par département à la rentrée 2020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Répartition des écoles selon le nombre de classes par département à la rentrée 2020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\DEP\POLE%20ETUDES\1D\Constat%20et%20pr&#233;visions%201er%20degr&#233;\Constat%20et%20pr&#233;visions%202020\CONSTAT\constat%20valid&#233;\Calcul_constat_public_18_corri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_D1"/>
      <sheetName val="Saisie_D2"/>
      <sheetName val="Saisie_D3"/>
      <sheetName val="Saisie_D4"/>
      <sheetName val="Saisie_D5"/>
      <sheetName val="Saisie_D6"/>
      <sheetName val="Synthèse"/>
      <sheetName val="Contro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B13"/>
  <sheetViews>
    <sheetView zoomScalePageLayoutView="0" workbookViewId="0" topLeftCell="A19">
      <selection activeCell="E61" sqref="E61"/>
    </sheetView>
  </sheetViews>
  <sheetFormatPr defaultColWidth="10.28125" defaultRowHeight="12.75"/>
  <cols>
    <col min="1" max="1" width="4.140625" style="54" customWidth="1"/>
    <col min="2" max="16384" width="10.28125" style="54" customWidth="1"/>
  </cols>
  <sheetData>
    <row r="13" ht="12.75">
      <c r="B13" s="53" t="s">
        <v>62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11.421875" style="34" customWidth="1"/>
    <col min="2" max="2" width="15.57421875" style="34" bestFit="1" customWidth="1"/>
    <col min="3" max="16384" width="11.421875" style="34" customWidth="1"/>
  </cols>
  <sheetData>
    <row r="1" spans="1:6" s="29" customFormat="1" ht="29.25" customHeight="1">
      <c r="A1" s="176"/>
      <c r="B1" s="177"/>
      <c r="C1" s="180" t="s">
        <v>70</v>
      </c>
      <c r="D1" s="180" t="s">
        <v>74</v>
      </c>
      <c r="E1" s="174" t="s">
        <v>42</v>
      </c>
      <c r="F1" s="175"/>
    </row>
    <row r="2" spans="1:6" s="32" customFormat="1" ht="17.25" customHeight="1" thickBot="1">
      <c r="A2" s="178"/>
      <c r="B2" s="179"/>
      <c r="C2" s="181"/>
      <c r="D2" s="181"/>
      <c r="E2" s="30" t="s">
        <v>57</v>
      </c>
      <c r="F2" s="31" t="s">
        <v>33</v>
      </c>
    </row>
    <row r="3" spans="1:6" ht="15.75">
      <c r="A3" s="182" t="s">
        <v>1</v>
      </c>
      <c r="B3" s="33" t="s">
        <v>45</v>
      </c>
      <c r="C3" s="124">
        <v>8476</v>
      </c>
      <c r="D3" s="124">
        <v>8086</v>
      </c>
      <c r="E3" s="55">
        <f>D3-C3</f>
        <v>-390</v>
      </c>
      <c r="F3" s="56">
        <f aca="true" t="shared" si="0" ref="F3:F30">E3*100/C3</f>
        <v>-4.601226993865031</v>
      </c>
    </row>
    <row r="4" spans="1:6" ht="15.75">
      <c r="A4" s="183"/>
      <c r="B4" s="35" t="s">
        <v>49</v>
      </c>
      <c r="C4" s="125">
        <v>15142</v>
      </c>
      <c r="D4" s="125">
        <v>14893</v>
      </c>
      <c r="E4" s="57">
        <f>D4-C4</f>
        <v>-249</v>
      </c>
      <c r="F4" s="58">
        <f t="shared" si="0"/>
        <v>-1.6444327037379474</v>
      </c>
    </row>
    <row r="5" spans="1:6" ht="16.5" thickBot="1">
      <c r="A5" s="183"/>
      <c r="B5" s="36" t="s">
        <v>58</v>
      </c>
      <c r="C5" s="126">
        <v>222</v>
      </c>
      <c r="D5" s="126">
        <v>266</v>
      </c>
      <c r="E5" s="59">
        <f>D5-C5</f>
        <v>44</v>
      </c>
      <c r="F5" s="60">
        <f t="shared" si="0"/>
        <v>19.81981981981982</v>
      </c>
    </row>
    <row r="6" spans="1:6" ht="17.25" thickBot="1" thickTop="1">
      <c r="A6" s="184"/>
      <c r="B6" s="73" t="s">
        <v>16</v>
      </c>
      <c r="C6" s="127">
        <v>23840</v>
      </c>
      <c r="D6" s="127">
        <v>23245</v>
      </c>
      <c r="E6" s="74">
        <f>SUM(E3:E5)</f>
        <v>-595</v>
      </c>
      <c r="F6" s="75">
        <f t="shared" si="0"/>
        <v>-2.495805369127517</v>
      </c>
    </row>
    <row r="7" spans="1:6" ht="15.75" customHeight="1">
      <c r="A7" s="185" t="s">
        <v>3</v>
      </c>
      <c r="B7" s="37" t="s">
        <v>45</v>
      </c>
      <c r="C7" s="128">
        <v>14658</v>
      </c>
      <c r="D7" s="128">
        <v>14078</v>
      </c>
      <c r="E7" s="61">
        <f>D7-C7</f>
        <v>-580</v>
      </c>
      <c r="F7" s="62">
        <f t="shared" si="0"/>
        <v>-3.9568836130440714</v>
      </c>
    </row>
    <row r="8" spans="1:6" ht="15.75">
      <c r="A8" s="183"/>
      <c r="B8" s="35" t="s">
        <v>49</v>
      </c>
      <c r="C8" s="128">
        <v>25442</v>
      </c>
      <c r="D8" s="128">
        <v>25343</v>
      </c>
      <c r="E8" s="57">
        <f>D8-C8</f>
        <v>-99</v>
      </c>
      <c r="F8" s="58">
        <f t="shared" si="0"/>
        <v>-0.38912035217357127</v>
      </c>
    </row>
    <row r="9" spans="1:6" ht="16.5" thickBot="1">
      <c r="A9" s="183"/>
      <c r="B9" s="36" t="s">
        <v>58</v>
      </c>
      <c r="C9" s="129">
        <v>311</v>
      </c>
      <c r="D9" s="129">
        <v>328</v>
      </c>
      <c r="E9" s="59">
        <f>D9-C9</f>
        <v>17</v>
      </c>
      <c r="F9" s="60">
        <f t="shared" si="0"/>
        <v>5.466237942122186</v>
      </c>
    </row>
    <row r="10" spans="1:6" ht="17.25" thickBot="1" thickTop="1">
      <c r="A10" s="186"/>
      <c r="B10" s="76" t="s">
        <v>16</v>
      </c>
      <c r="C10" s="130">
        <v>40411</v>
      </c>
      <c r="D10" s="130">
        <v>39749</v>
      </c>
      <c r="E10" s="77">
        <f>SUM(E7:E9)</f>
        <v>-662</v>
      </c>
      <c r="F10" s="78">
        <f t="shared" si="0"/>
        <v>-1.6381678255920418</v>
      </c>
    </row>
    <row r="11" spans="1:6" ht="15.75">
      <c r="A11" s="182" t="s">
        <v>59</v>
      </c>
      <c r="B11" s="33" t="s">
        <v>45</v>
      </c>
      <c r="C11" s="124">
        <v>5763</v>
      </c>
      <c r="D11" s="124">
        <v>5427</v>
      </c>
      <c r="E11" s="55">
        <f>D11-C11</f>
        <v>-336</v>
      </c>
      <c r="F11" s="56">
        <f t="shared" si="0"/>
        <v>-5.830296720458095</v>
      </c>
    </row>
    <row r="12" spans="1:6" ht="15.75">
      <c r="A12" s="183"/>
      <c r="B12" s="35" t="s">
        <v>49</v>
      </c>
      <c r="C12" s="125">
        <v>9991</v>
      </c>
      <c r="D12" s="125">
        <v>9877</v>
      </c>
      <c r="E12" s="57">
        <f>D12-C12</f>
        <v>-114</v>
      </c>
      <c r="F12" s="58">
        <f t="shared" si="0"/>
        <v>-1.1410269242318087</v>
      </c>
    </row>
    <row r="13" spans="1:6" ht="16.5" thickBot="1">
      <c r="A13" s="183"/>
      <c r="B13" s="36" t="s">
        <v>58</v>
      </c>
      <c r="C13" s="126">
        <v>211</v>
      </c>
      <c r="D13" s="126">
        <v>227</v>
      </c>
      <c r="E13" s="59">
        <f>D13-C13</f>
        <v>16</v>
      </c>
      <c r="F13" s="60">
        <f t="shared" si="0"/>
        <v>7.5829383886255926</v>
      </c>
    </row>
    <row r="14" spans="1:6" ht="17.25" thickBot="1" thickTop="1">
      <c r="A14" s="184"/>
      <c r="B14" s="73" t="s">
        <v>16</v>
      </c>
      <c r="C14" s="127">
        <v>15965</v>
      </c>
      <c r="D14" s="127">
        <v>15531</v>
      </c>
      <c r="E14" s="74">
        <f>SUM(E11:E13)</f>
        <v>-434</v>
      </c>
      <c r="F14" s="75">
        <f t="shared" si="0"/>
        <v>-2.7184466019417477</v>
      </c>
    </row>
    <row r="15" spans="1:6" ht="15.75" customHeight="1">
      <c r="A15" s="185" t="s">
        <v>60</v>
      </c>
      <c r="B15" s="37" t="s">
        <v>45</v>
      </c>
      <c r="C15" s="128">
        <v>18537</v>
      </c>
      <c r="D15" s="128">
        <v>18029</v>
      </c>
      <c r="E15" s="61">
        <f>D15-C15</f>
        <v>-508</v>
      </c>
      <c r="F15" s="62">
        <f t="shared" si="0"/>
        <v>-2.7404650159141175</v>
      </c>
    </row>
    <row r="16" spans="1:6" ht="15.75">
      <c r="A16" s="183"/>
      <c r="B16" s="35" t="s">
        <v>49</v>
      </c>
      <c r="C16" s="125">
        <v>32159</v>
      </c>
      <c r="D16" s="125">
        <v>32100</v>
      </c>
      <c r="E16" s="57">
        <f>D16-C16</f>
        <v>-59</v>
      </c>
      <c r="F16" s="58">
        <f t="shared" si="0"/>
        <v>-0.18346341615099973</v>
      </c>
    </row>
    <row r="17" spans="1:6" ht="16.5" thickBot="1">
      <c r="A17" s="183"/>
      <c r="B17" s="36" t="s">
        <v>58</v>
      </c>
      <c r="C17" s="126">
        <v>390</v>
      </c>
      <c r="D17" s="126">
        <v>433</v>
      </c>
      <c r="E17" s="59">
        <f>D17-C17</f>
        <v>43</v>
      </c>
      <c r="F17" s="60">
        <f t="shared" si="0"/>
        <v>11.025641025641026</v>
      </c>
    </row>
    <row r="18" spans="1:6" ht="17.25" thickBot="1" thickTop="1">
      <c r="A18" s="186"/>
      <c r="B18" s="76" t="s">
        <v>16</v>
      </c>
      <c r="C18" s="130">
        <v>51086</v>
      </c>
      <c r="D18" s="130">
        <v>50562</v>
      </c>
      <c r="E18" s="77">
        <f>SUM(E15:E17)</f>
        <v>-524</v>
      </c>
      <c r="F18" s="78">
        <f t="shared" si="0"/>
        <v>-1.025721332654739</v>
      </c>
    </row>
    <row r="19" spans="1:6" ht="15.75" customHeight="1">
      <c r="A19" s="182" t="s">
        <v>9</v>
      </c>
      <c r="B19" s="33" t="s">
        <v>45</v>
      </c>
      <c r="C19" s="124">
        <v>9482</v>
      </c>
      <c r="D19" s="124">
        <v>9091</v>
      </c>
      <c r="E19" s="55">
        <f>D19-C19</f>
        <v>-391</v>
      </c>
      <c r="F19" s="56">
        <f t="shared" si="0"/>
        <v>-4.123602615481966</v>
      </c>
    </row>
    <row r="20" spans="1:6" ht="15.75">
      <c r="A20" s="183"/>
      <c r="B20" s="35" t="s">
        <v>49</v>
      </c>
      <c r="C20" s="125">
        <v>17176</v>
      </c>
      <c r="D20" s="125">
        <v>16955</v>
      </c>
      <c r="E20" s="57">
        <f>D20-C20</f>
        <v>-221</v>
      </c>
      <c r="F20" s="58">
        <f t="shared" si="0"/>
        <v>-1.2866790870982767</v>
      </c>
    </row>
    <row r="21" spans="1:6" ht="16.5" thickBot="1">
      <c r="A21" s="183"/>
      <c r="B21" s="36" t="s">
        <v>58</v>
      </c>
      <c r="C21" s="126">
        <v>264</v>
      </c>
      <c r="D21" s="126">
        <v>317</v>
      </c>
      <c r="E21" s="59">
        <f>D21-C21</f>
        <v>53</v>
      </c>
      <c r="F21" s="60">
        <f t="shared" si="0"/>
        <v>20.075757575757574</v>
      </c>
    </row>
    <row r="22" spans="1:6" ht="17.25" thickBot="1" thickTop="1">
      <c r="A22" s="184"/>
      <c r="B22" s="73" t="s">
        <v>16</v>
      </c>
      <c r="C22" s="127">
        <v>26922</v>
      </c>
      <c r="D22" s="127">
        <v>26363</v>
      </c>
      <c r="E22" s="74">
        <f>SUM(E19:E21)</f>
        <v>-559</v>
      </c>
      <c r="F22" s="75">
        <f t="shared" si="0"/>
        <v>-2.076368769036476</v>
      </c>
    </row>
    <row r="23" spans="1:6" ht="15.75">
      <c r="A23" s="185" t="s">
        <v>11</v>
      </c>
      <c r="B23" s="37" t="s">
        <v>45</v>
      </c>
      <c r="C23" s="128">
        <v>23311</v>
      </c>
      <c r="D23" s="128">
        <v>22727</v>
      </c>
      <c r="E23" s="61">
        <f>D23-C23</f>
        <v>-584</v>
      </c>
      <c r="F23" s="62">
        <f t="shared" si="0"/>
        <v>-2.5052550298142506</v>
      </c>
    </row>
    <row r="24" spans="1:6" ht="15.75">
      <c r="A24" s="183"/>
      <c r="B24" s="35" t="s">
        <v>49</v>
      </c>
      <c r="C24" s="125">
        <v>40616</v>
      </c>
      <c r="D24" s="125">
        <v>40292</v>
      </c>
      <c r="E24" s="57">
        <f>D24-C24</f>
        <v>-324</v>
      </c>
      <c r="F24" s="58">
        <f t="shared" si="0"/>
        <v>-0.7977151861335434</v>
      </c>
    </row>
    <row r="25" spans="1:6" ht="16.5" thickBot="1">
      <c r="A25" s="183"/>
      <c r="B25" s="36" t="s">
        <v>58</v>
      </c>
      <c r="C25" s="126">
        <v>583</v>
      </c>
      <c r="D25" s="126">
        <v>683</v>
      </c>
      <c r="E25" s="59">
        <f>D25-C25</f>
        <v>100</v>
      </c>
      <c r="F25" s="60">
        <f t="shared" si="0"/>
        <v>17.152658662092623</v>
      </c>
    </row>
    <row r="26" spans="1:6" ht="17.25" thickBot="1" thickTop="1">
      <c r="A26" s="186"/>
      <c r="B26" s="76" t="s">
        <v>16</v>
      </c>
      <c r="C26" s="130">
        <v>64510</v>
      </c>
      <c r="D26" s="130">
        <v>63702</v>
      </c>
      <c r="E26" s="77">
        <f>SUM(E23:E25)</f>
        <v>-808</v>
      </c>
      <c r="F26" s="78">
        <f t="shared" si="0"/>
        <v>-1.2525189893039839</v>
      </c>
    </row>
    <row r="27" spans="1:6" ht="15.75">
      <c r="A27" s="182" t="s">
        <v>54</v>
      </c>
      <c r="B27" s="33" t="s">
        <v>45</v>
      </c>
      <c r="C27" s="124">
        <v>80227</v>
      </c>
      <c r="D27" s="124">
        <v>77438</v>
      </c>
      <c r="E27" s="55">
        <f>D27-C27</f>
        <v>-2789</v>
      </c>
      <c r="F27" s="56">
        <f t="shared" si="0"/>
        <v>-3.4763857554189985</v>
      </c>
    </row>
    <row r="28" spans="1:6" ht="15.75">
      <c r="A28" s="183"/>
      <c r="B28" s="35" t="s">
        <v>49</v>
      </c>
      <c r="C28" s="125">
        <v>140526</v>
      </c>
      <c r="D28" s="125">
        <v>139460</v>
      </c>
      <c r="E28" s="57">
        <f>D28-C28</f>
        <v>-1066</v>
      </c>
      <c r="F28" s="58">
        <f t="shared" si="0"/>
        <v>-0.7585784836969671</v>
      </c>
    </row>
    <row r="29" spans="1:6" ht="16.5" thickBot="1">
      <c r="A29" s="183"/>
      <c r="B29" s="36" t="s">
        <v>58</v>
      </c>
      <c r="C29" s="126">
        <v>1981</v>
      </c>
      <c r="D29" s="126">
        <v>2254</v>
      </c>
      <c r="E29" s="59">
        <f>D29-C29</f>
        <v>273</v>
      </c>
      <c r="F29" s="60">
        <f t="shared" si="0"/>
        <v>13.780918727915195</v>
      </c>
    </row>
    <row r="30" spans="1:6" ht="17.25" thickBot="1" thickTop="1">
      <c r="A30" s="184"/>
      <c r="B30" s="73" t="s">
        <v>16</v>
      </c>
      <c r="C30" s="127">
        <v>222734</v>
      </c>
      <c r="D30" s="127">
        <v>219152</v>
      </c>
      <c r="E30" s="74">
        <f>SUM(E27:E29)</f>
        <v>-3582</v>
      </c>
      <c r="F30" s="75">
        <f t="shared" si="0"/>
        <v>-1.6081963238661363</v>
      </c>
    </row>
    <row r="31" s="38" customFormat="1" ht="17.25" customHeight="1"/>
    <row r="32" s="38" customFormat="1" ht="15.75"/>
    <row r="33" s="38" customFormat="1" ht="15.75"/>
    <row r="34" s="38" customFormat="1" ht="15.75"/>
    <row r="35" s="38" customFormat="1" ht="15.75"/>
    <row r="36" s="38" customFormat="1" ht="15.75"/>
    <row r="37" s="38" customFormat="1" ht="15.75"/>
    <row r="38" s="38" customFormat="1" ht="15.75"/>
    <row r="39" s="38" customFormat="1" ht="15.75"/>
    <row r="40" s="38" customFormat="1" ht="15.75"/>
    <row r="41" s="38" customFormat="1" ht="15.75"/>
    <row r="42" s="38" customFormat="1" ht="15.75"/>
    <row r="43" s="38" customFormat="1" ht="15.75"/>
    <row r="44" s="38" customFormat="1" ht="15.75"/>
    <row r="45" s="38" customFormat="1" ht="15.75"/>
    <row r="46" s="38" customFormat="1" ht="15.75"/>
    <row r="47" s="38" customFormat="1" ht="15.75"/>
    <row r="48" s="38" customFormat="1" ht="15.75"/>
    <row r="49" s="38" customFormat="1" ht="15.75"/>
    <row r="50" s="38" customFormat="1" ht="15.75"/>
    <row r="51" s="38" customFormat="1" ht="15.75"/>
    <row r="52" s="38" customFormat="1" ht="15.75"/>
    <row r="53" s="38" customFormat="1" ht="15.75"/>
    <row r="54" s="38" customFormat="1" ht="15.75"/>
    <row r="55" s="38" customFormat="1" ht="15.75"/>
    <row r="56" s="38" customFormat="1" ht="15.75"/>
    <row r="57" s="38" customFormat="1" ht="15.75"/>
    <row r="58" s="38" customFormat="1" ht="15.75"/>
    <row r="59" s="38" customFormat="1" ht="15.75"/>
    <row r="60" s="38" customFormat="1" ht="15.75"/>
    <row r="61" s="38" customFormat="1" ht="15.75"/>
    <row r="62" s="38" customFormat="1" ht="15.75"/>
    <row r="63" s="38" customFormat="1" ht="15.75"/>
    <row r="64" s="38" customFormat="1" ht="15.75"/>
    <row r="65" s="38" customFormat="1" ht="15.75"/>
    <row r="66" s="38" customFormat="1" ht="15.75"/>
    <row r="67" s="38" customFormat="1" ht="15.75"/>
    <row r="68" s="38" customFormat="1" ht="15.75"/>
    <row r="69" s="38" customFormat="1" ht="15.75"/>
    <row r="70" s="38" customFormat="1" ht="15.75"/>
    <row r="71" s="38" customFormat="1" ht="15.75"/>
    <row r="72" s="38" customFormat="1" ht="15.75"/>
    <row r="73" s="38" customFormat="1" ht="15.75"/>
    <row r="74" s="38" customFormat="1" ht="15.75"/>
    <row r="75" s="38" customFormat="1" ht="15.75"/>
    <row r="76" s="38" customFormat="1" ht="15.75"/>
    <row r="77" s="38" customFormat="1" ht="15.75"/>
    <row r="78" s="38" customFormat="1" ht="15.75"/>
    <row r="79" s="38" customFormat="1" ht="15.75"/>
    <row r="80" s="38" customFormat="1" ht="15.75"/>
    <row r="81" s="38" customFormat="1" ht="15.75"/>
    <row r="82" s="38" customFormat="1" ht="15.75"/>
    <row r="83" s="38" customFormat="1" ht="15.75"/>
    <row r="84" s="38" customFormat="1" ht="15.75"/>
    <row r="85" s="38" customFormat="1" ht="15.75"/>
    <row r="86" s="38" customFormat="1" ht="15.75"/>
    <row r="87" s="38" customFormat="1" ht="15.75"/>
    <row r="88" s="38" customFormat="1" ht="15.75"/>
    <row r="89" s="38" customFormat="1" ht="15.75"/>
    <row r="90" s="38" customFormat="1" ht="15.75"/>
    <row r="91" s="38" customFormat="1" ht="15.75"/>
    <row r="92" s="38" customFormat="1" ht="15.75"/>
    <row r="93" s="38" customFormat="1" ht="15.75"/>
    <row r="94" s="38" customFormat="1" ht="15.75"/>
    <row r="95" s="38" customFormat="1" ht="15.75"/>
    <row r="96" s="38" customFormat="1" ht="15.75"/>
    <row r="97" s="38" customFormat="1" ht="15.75"/>
    <row r="98" s="38" customFormat="1" ht="15.75"/>
    <row r="99" s="38" customFormat="1" ht="15.75"/>
    <row r="100" s="38" customFormat="1" ht="15.75"/>
    <row r="101" s="38" customFormat="1" ht="15.75"/>
    <row r="102" s="38" customFormat="1" ht="15.75"/>
    <row r="103" s="38" customFormat="1" ht="15.75"/>
    <row r="104" s="38" customFormat="1" ht="15.75"/>
    <row r="105" s="38" customFormat="1" ht="15.75"/>
    <row r="106" s="38" customFormat="1" ht="15.75"/>
    <row r="107" s="38" customFormat="1" ht="15.75"/>
    <row r="108" s="38" customFormat="1" ht="15.75"/>
    <row r="109" s="38" customFormat="1" ht="15.75"/>
    <row r="110" s="38" customFormat="1" ht="15.75"/>
    <row r="111" s="38" customFormat="1" ht="15.75"/>
    <row r="112" s="38" customFormat="1" ht="15.75"/>
    <row r="113" s="38" customFormat="1" ht="15.75"/>
    <row r="114" s="38" customFormat="1" ht="15.75"/>
    <row r="115" s="38" customFormat="1" ht="15.75"/>
    <row r="116" s="38" customFormat="1" ht="15.75"/>
    <row r="117" s="38" customFormat="1" ht="15.75"/>
    <row r="118" s="38" customFormat="1" ht="15.75"/>
    <row r="119" s="38" customFormat="1" ht="15.75"/>
    <row r="120" s="38" customFormat="1" ht="15.75"/>
    <row r="121" s="38" customFormat="1" ht="15.75"/>
    <row r="122" s="38" customFormat="1" ht="15.75"/>
    <row r="123" s="38" customFormat="1" ht="15.75"/>
    <row r="124" s="38" customFormat="1" ht="15.75"/>
    <row r="125" s="38" customFormat="1" ht="15.75"/>
    <row r="126" s="38" customFormat="1" ht="15.75"/>
    <row r="127" s="38" customFormat="1" ht="15.75"/>
    <row r="128" s="38" customFormat="1" ht="15.75"/>
    <row r="129" s="38" customFormat="1" ht="15.75"/>
    <row r="130" s="38" customFormat="1" ht="15.75"/>
    <row r="131" s="38" customFormat="1" ht="15.75"/>
    <row r="132" s="38" customFormat="1" ht="15.75"/>
    <row r="133" s="38" customFormat="1" ht="15.75"/>
    <row r="134" s="38" customFormat="1" ht="15.75"/>
    <row r="135" s="38" customFormat="1" ht="15.75"/>
    <row r="136" s="38" customFormat="1" ht="15.75"/>
    <row r="137" s="38" customFormat="1" ht="15.75"/>
    <row r="138" s="38" customFormat="1" ht="15.75"/>
    <row r="139" s="38" customFormat="1" ht="15.75"/>
    <row r="140" s="38" customFormat="1" ht="15.75"/>
    <row r="141" s="38" customFormat="1" ht="15.75"/>
    <row r="142" s="38" customFormat="1" ht="15.75"/>
    <row r="143" s="38" customFormat="1" ht="15.75"/>
    <row r="144" s="38" customFormat="1" ht="15.75"/>
    <row r="145" s="38" customFormat="1" ht="15.75"/>
    <row r="146" s="38" customFormat="1" ht="15.75"/>
    <row r="147" s="38" customFormat="1" ht="15.75"/>
    <row r="148" s="38" customFormat="1" ht="15.75"/>
    <row r="149" s="38" customFormat="1" ht="15.75"/>
    <row r="150" s="38" customFormat="1" ht="15.75"/>
    <row r="151" s="38" customFormat="1" ht="15.75"/>
    <row r="152" s="38" customFormat="1" ht="15.75"/>
    <row r="153" s="38" customFormat="1" ht="15.75"/>
    <row r="154" s="38" customFormat="1" ht="15.75"/>
    <row r="155" s="38" customFormat="1" ht="15.75"/>
    <row r="156" s="38" customFormat="1" ht="15.75"/>
    <row r="157" s="38" customFormat="1" ht="15.75"/>
    <row r="158" s="38" customFormat="1" ht="15.75"/>
    <row r="159" s="38" customFormat="1" ht="15.75"/>
    <row r="160" s="38" customFormat="1" ht="15.75"/>
    <row r="161" s="38" customFormat="1" ht="15.75"/>
    <row r="162" s="38" customFormat="1" ht="15.75"/>
    <row r="163" s="38" customFormat="1" ht="15.75"/>
    <row r="164" s="38" customFormat="1" ht="15.75"/>
    <row r="165" s="38" customFormat="1" ht="15.75"/>
    <row r="166" s="38" customFormat="1" ht="15.75"/>
    <row r="167" s="38" customFormat="1" ht="15.75"/>
    <row r="168" s="38" customFormat="1" ht="15.75"/>
    <row r="169" s="38" customFormat="1" ht="15.75"/>
    <row r="170" s="38" customFormat="1" ht="15.75"/>
    <row r="171" s="38" customFormat="1" ht="15.75"/>
    <row r="172" s="38" customFormat="1" ht="15.75"/>
    <row r="173" s="38" customFormat="1" ht="15.75"/>
    <row r="174" s="38" customFormat="1" ht="15.75"/>
    <row r="175" s="38" customFormat="1" ht="15.75"/>
    <row r="176" s="38" customFormat="1" ht="15.75"/>
    <row r="177" s="38" customFormat="1" ht="15.75"/>
    <row r="178" s="38" customFormat="1" ht="15.75"/>
    <row r="179" s="38" customFormat="1" ht="15.75"/>
    <row r="180" s="38" customFormat="1" ht="15.75"/>
    <row r="181" s="38" customFormat="1" ht="15.75"/>
    <row r="182" s="38" customFormat="1" ht="15.75"/>
    <row r="183" s="38" customFormat="1" ht="15.75"/>
    <row r="184" s="38" customFormat="1" ht="15.75"/>
    <row r="185" s="38" customFormat="1" ht="15.75"/>
    <row r="186" s="38" customFormat="1" ht="15.75"/>
    <row r="187" s="38" customFormat="1" ht="15.75"/>
    <row r="188" s="38" customFormat="1" ht="15.75"/>
    <row r="189" s="38" customFormat="1" ht="15.75"/>
    <row r="190" s="38" customFormat="1" ht="15.75"/>
    <row r="191" s="38" customFormat="1" ht="15.75"/>
    <row r="192" s="38" customFormat="1" ht="15.75"/>
    <row r="193" s="38" customFormat="1" ht="15.75"/>
    <row r="194" s="38" customFormat="1" ht="15.75"/>
    <row r="195" s="38" customFormat="1" ht="15.75"/>
    <row r="196" s="38" customFormat="1" ht="15.75"/>
    <row r="197" s="38" customFormat="1" ht="15.75"/>
    <row r="198" s="38" customFormat="1" ht="15.75"/>
    <row r="199" s="38" customFormat="1" ht="15.75"/>
    <row r="200" s="38" customFormat="1" ht="15.75"/>
    <row r="201" s="38" customFormat="1" ht="15.75"/>
    <row r="202" s="38" customFormat="1" ht="15.75"/>
    <row r="203" s="38" customFormat="1" ht="15.75"/>
    <row r="204" s="38" customFormat="1" ht="15.75"/>
    <row r="205" s="38" customFormat="1" ht="15.75"/>
    <row r="206" s="38" customFormat="1" ht="15.75"/>
    <row r="207" s="38" customFormat="1" ht="15.75"/>
    <row r="208" s="38" customFormat="1" ht="15.75"/>
    <row r="209" s="38" customFormat="1" ht="15.75"/>
    <row r="210" s="38" customFormat="1" ht="15.75"/>
    <row r="211" s="38" customFormat="1" ht="15.75"/>
    <row r="212" s="38" customFormat="1" ht="15.75"/>
    <row r="213" s="38" customFormat="1" ht="15.75"/>
    <row r="214" s="38" customFormat="1" ht="15.75"/>
    <row r="215" s="38" customFormat="1" ht="15.75"/>
    <row r="216" s="38" customFormat="1" ht="15.75"/>
    <row r="217" s="38" customFormat="1" ht="15.75"/>
    <row r="218" s="38" customFormat="1" ht="15.75"/>
    <row r="219" s="38" customFormat="1" ht="15.75"/>
    <row r="220" s="38" customFormat="1" ht="15.75"/>
    <row r="221" s="38" customFormat="1" ht="15.75"/>
    <row r="222" s="38" customFormat="1" ht="15.75"/>
    <row r="223" s="38" customFormat="1" ht="15.75"/>
    <row r="224" s="38" customFormat="1" ht="15.75"/>
    <row r="225" s="38" customFormat="1" ht="15.75"/>
    <row r="226" s="38" customFormat="1" ht="15.75"/>
    <row r="227" s="38" customFormat="1" ht="15.75"/>
    <row r="228" s="38" customFormat="1" ht="15.75"/>
    <row r="229" s="38" customFormat="1" ht="15.75"/>
    <row r="230" s="38" customFormat="1" ht="15.75"/>
    <row r="231" s="38" customFormat="1" ht="15.75"/>
    <row r="232" s="38" customFormat="1" ht="15.75"/>
    <row r="233" s="38" customFormat="1" ht="15.75"/>
    <row r="234" s="38" customFormat="1" ht="15.75"/>
    <row r="235" s="38" customFormat="1" ht="15.75"/>
    <row r="236" s="38" customFormat="1" ht="15.75"/>
    <row r="237" s="38" customFormat="1" ht="15.75"/>
    <row r="238" s="38" customFormat="1" ht="15.75"/>
    <row r="239" s="38" customFormat="1" ht="15.75"/>
    <row r="240" s="38" customFormat="1" ht="15.75"/>
    <row r="241" s="38" customFormat="1" ht="15.75"/>
    <row r="242" s="38" customFormat="1" ht="15.75"/>
    <row r="243" s="38" customFormat="1" ht="15.75"/>
    <row r="244" s="38" customFormat="1" ht="15.75"/>
    <row r="245" s="38" customFormat="1" ht="15.75"/>
    <row r="246" s="38" customFormat="1" ht="15.75"/>
    <row r="247" s="38" customFormat="1" ht="15.75"/>
    <row r="248" s="38" customFormat="1" ht="15.75"/>
    <row r="249" s="38" customFormat="1" ht="15.75"/>
    <row r="250" s="38" customFormat="1" ht="15.75"/>
    <row r="251" s="38" customFormat="1" ht="15.75"/>
    <row r="252" s="38" customFormat="1" ht="15.75"/>
    <row r="253" s="38" customFormat="1" ht="15.75"/>
    <row r="254" s="38" customFormat="1" ht="15.75"/>
    <row r="255" s="38" customFormat="1" ht="15.75"/>
    <row r="256" s="38" customFormat="1" ht="15.75"/>
    <row r="257" s="38" customFormat="1" ht="15.75"/>
    <row r="258" s="38" customFormat="1" ht="15.75"/>
    <row r="259" s="38" customFormat="1" ht="15.75"/>
    <row r="260" s="38" customFormat="1" ht="15.75"/>
    <row r="261" s="38" customFormat="1" ht="15.75"/>
    <row r="262" s="38" customFormat="1" ht="15.75"/>
    <row r="263" s="38" customFormat="1" ht="15.75"/>
    <row r="264" s="38" customFormat="1" ht="15.75"/>
    <row r="265" s="38" customFormat="1" ht="15.75"/>
    <row r="266" s="38" customFormat="1" ht="15.75"/>
    <row r="267" s="38" customFormat="1" ht="15.75"/>
    <row r="268" s="38" customFormat="1" ht="15.75"/>
    <row r="269" s="38" customFormat="1" ht="15.75"/>
    <row r="270" s="38" customFormat="1" ht="15.75"/>
    <row r="271" s="38" customFormat="1" ht="15.75"/>
    <row r="272" s="38" customFormat="1" ht="15.75"/>
    <row r="273" s="38" customFormat="1" ht="15.75"/>
    <row r="274" s="38" customFormat="1" ht="15.75"/>
    <row r="275" s="38" customFormat="1" ht="15.75"/>
    <row r="276" s="38" customFormat="1" ht="15.75"/>
    <row r="277" s="38" customFormat="1" ht="15.75"/>
    <row r="278" s="38" customFormat="1" ht="15.75"/>
    <row r="279" s="38" customFormat="1" ht="15.75"/>
    <row r="280" s="38" customFormat="1" ht="15.75"/>
    <row r="281" s="38" customFormat="1" ht="15.75"/>
    <row r="282" s="38" customFormat="1" ht="15.75"/>
    <row r="283" s="38" customFormat="1" ht="15.75"/>
    <row r="284" s="38" customFormat="1" ht="15.75"/>
    <row r="285" s="38" customFormat="1" ht="15.75"/>
    <row r="286" s="38" customFormat="1" ht="15.75"/>
    <row r="287" s="38" customFormat="1" ht="15.75"/>
    <row r="288" s="38" customFormat="1" ht="15.75"/>
    <row r="289" s="38" customFormat="1" ht="15.75"/>
    <row r="290" s="38" customFormat="1" ht="15.75"/>
    <row r="291" s="38" customFormat="1" ht="15.75"/>
    <row r="292" s="38" customFormat="1" ht="15.75"/>
    <row r="293" s="38" customFormat="1" ht="15.75"/>
    <row r="294" s="38" customFormat="1" ht="15.75"/>
    <row r="295" s="38" customFormat="1" ht="15.75"/>
    <row r="296" s="38" customFormat="1" ht="15.75"/>
    <row r="297" s="38" customFormat="1" ht="15.75"/>
    <row r="298" s="38" customFormat="1" ht="15.75"/>
    <row r="299" s="38" customFormat="1" ht="15.75"/>
    <row r="300" s="38" customFormat="1" ht="15.75"/>
    <row r="301" s="38" customFormat="1" ht="15.75"/>
    <row r="302" s="38" customFormat="1" ht="15.75"/>
    <row r="303" s="38" customFormat="1" ht="15.75"/>
    <row r="304" s="38" customFormat="1" ht="15.75"/>
    <row r="305" s="38" customFormat="1" ht="15.75"/>
    <row r="306" s="38" customFormat="1" ht="15.75"/>
    <row r="307" s="38" customFormat="1" ht="15.75"/>
    <row r="308" s="38" customFormat="1" ht="15.75"/>
    <row r="309" s="38" customFormat="1" ht="15.75"/>
    <row r="310" s="38" customFormat="1" ht="15.75"/>
    <row r="311" s="38" customFormat="1" ht="15.75"/>
    <row r="312" s="38" customFormat="1" ht="15.75"/>
    <row r="313" s="38" customFormat="1" ht="15.75"/>
    <row r="314" s="38" customFormat="1" ht="15.75"/>
    <row r="315" s="38" customFormat="1" ht="15.75"/>
    <row r="316" s="38" customFormat="1" ht="15.75"/>
    <row r="317" s="38" customFormat="1" ht="15.75"/>
    <row r="318" s="38" customFormat="1" ht="15.75"/>
    <row r="319" s="38" customFormat="1" ht="15.75"/>
    <row r="320" s="38" customFormat="1" ht="15.75"/>
    <row r="321" s="38" customFormat="1" ht="15.75"/>
    <row r="322" s="38" customFormat="1" ht="15.75"/>
    <row r="323" s="38" customFormat="1" ht="15.75"/>
    <row r="324" s="38" customFormat="1" ht="15.75"/>
    <row r="325" s="38" customFormat="1" ht="15.75"/>
    <row r="326" s="38" customFormat="1" ht="15.75"/>
    <row r="327" s="38" customFormat="1" ht="15.75"/>
    <row r="328" s="38" customFormat="1" ht="15.75"/>
    <row r="329" s="38" customFormat="1" ht="15.75"/>
    <row r="330" s="38" customFormat="1" ht="15.75"/>
    <row r="331" s="38" customFormat="1" ht="15.75"/>
    <row r="332" s="38" customFormat="1" ht="15.75"/>
    <row r="333" s="38" customFormat="1" ht="15.75"/>
    <row r="334" s="38" customFormat="1" ht="15.75"/>
    <row r="335" s="38" customFormat="1" ht="15.75"/>
    <row r="336" s="38" customFormat="1" ht="15.75"/>
    <row r="337" s="38" customFormat="1" ht="15.75"/>
    <row r="338" s="38" customFormat="1" ht="15.75"/>
    <row r="339" s="38" customFormat="1" ht="15.75"/>
    <row r="340" s="38" customFormat="1" ht="15.75"/>
    <row r="341" s="38" customFormat="1" ht="15.75"/>
    <row r="342" s="38" customFormat="1" ht="15.75"/>
    <row r="343" s="38" customFormat="1" ht="15.75"/>
    <row r="344" s="38" customFormat="1" ht="15.75"/>
    <row r="345" s="38" customFormat="1" ht="15.75"/>
    <row r="346" s="38" customFormat="1" ht="15.75"/>
    <row r="347" s="38" customFormat="1" ht="15.75"/>
    <row r="348" s="38" customFormat="1" ht="15.75"/>
    <row r="349" s="38" customFormat="1" ht="15.75"/>
    <row r="350" s="38" customFormat="1" ht="15.75"/>
    <row r="351" s="38" customFormat="1" ht="15.75"/>
    <row r="352" s="38" customFormat="1" ht="15.75"/>
    <row r="353" s="38" customFormat="1" ht="15.75"/>
    <row r="354" s="38" customFormat="1" ht="15.75"/>
    <row r="355" s="38" customFormat="1" ht="15.75"/>
    <row r="356" s="38" customFormat="1" ht="15.75"/>
    <row r="357" s="38" customFormat="1" ht="15.75"/>
    <row r="358" s="38" customFormat="1" ht="15.75"/>
    <row r="359" s="38" customFormat="1" ht="15.75"/>
    <row r="360" s="38" customFormat="1" ht="15.75"/>
    <row r="361" s="38" customFormat="1" ht="15.75"/>
    <row r="362" s="38" customFormat="1" ht="15.75"/>
    <row r="363" s="38" customFormat="1" ht="15.75"/>
    <row r="364" s="38" customFormat="1" ht="15.75"/>
    <row r="365" s="38" customFormat="1" ht="15.75"/>
    <row r="366" s="38" customFormat="1" ht="15.75"/>
    <row r="367" s="38" customFormat="1" ht="15.75"/>
    <row r="368" s="38" customFormat="1" ht="15.75"/>
    <row r="369" s="38" customFormat="1" ht="15.75"/>
    <row r="370" s="38" customFormat="1" ht="15.75"/>
    <row r="371" s="38" customFormat="1" ht="15.75"/>
    <row r="372" s="38" customFormat="1" ht="15.75"/>
    <row r="373" s="38" customFormat="1" ht="15.75"/>
    <row r="374" s="38" customFormat="1" ht="15.75"/>
    <row r="375" s="38" customFormat="1" ht="15.75"/>
    <row r="376" s="38" customFormat="1" ht="15.75"/>
    <row r="377" s="38" customFormat="1" ht="15.75"/>
    <row r="378" s="38" customFormat="1" ht="15.75"/>
    <row r="379" s="38" customFormat="1" ht="15.75"/>
    <row r="380" s="38" customFormat="1" ht="15.75"/>
    <row r="381" s="38" customFormat="1" ht="15.75"/>
    <row r="382" s="38" customFormat="1" ht="15.75"/>
    <row r="383" s="38" customFormat="1" ht="15.75"/>
    <row r="384" s="38" customFormat="1" ht="15.75"/>
    <row r="385" s="38" customFormat="1" ht="15.75"/>
    <row r="386" s="38" customFormat="1" ht="15.75"/>
    <row r="387" s="38" customFormat="1" ht="15.75"/>
    <row r="388" s="38" customFormat="1" ht="15.75"/>
    <row r="389" s="38" customFormat="1" ht="15.75"/>
    <row r="390" s="38" customFormat="1" ht="15.75"/>
    <row r="391" s="38" customFormat="1" ht="15.75"/>
    <row r="392" s="38" customFormat="1" ht="15.75"/>
    <row r="393" s="38" customFormat="1" ht="15.75"/>
    <row r="394" s="38" customFormat="1" ht="15.75"/>
    <row r="395" s="38" customFormat="1" ht="15.75"/>
    <row r="396" s="38" customFormat="1" ht="15.75"/>
    <row r="397" s="38" customFormat="1" ht="15.75"/>
    <row r="398" s="38" customFormat="1" ht="15.75"/>
    <row r="399" s="38" customFormat="1" ht="15.75"/>
    <row r="400" s="38" customFormat="1" ht="15.75"/>
    <row r="401" s="38" customFormat="1" ht="15.75"/>
    <row r="402" s="38" customFormat="1" ht="15.75"/>
    <row r="403" s="38" customFormat="1" ht="15.75"/>
    <row r="404" s="38" customFormat="1" ht="15.75"/>
    <row r="405" s="38" customFormat="1" ht="15.75"/>
    <row r="406" s="38" customFormat="1" ht="15.75"/>
    <row r="407" s="38" customFormat="1" ht="15.75"/>
    <row r="408" s="38" customFormat="1" ht="15.75"/>
    <row r="409" s="38" customFormat="1" ht="15.75"/>
    <row r="410" s="38" customFormat="1" ht="15.75"/>
    <row r="411" s="38" customFormat="1" ht="15.75"/>
    <row r="412" s="38" customFormat="1" ht="15.75"/>
    <row r="413" s="38" customFormat="1" ht="15.75"/>
    <row r="414" s="38" customFormat="1" ht="15.75"/>
    <row r="415" s="38" customFormat="1" ht="15.75"/>
    <row r="416" s="38" customFormat="1" ht="15.75"/>
    <row r="417" s="38" customFormat="1" ht="15.75"/>
    <row r="418" s="38" customFormat="1" ht="15.75"/>
    <row r="419" s="38" customFormat="1" ht="15.75"/>
    <row r="420" s="38" customFormat="1" ht="15.75"/>
    <row r="421" s="38" customFormat="1" ht="15.75"/>
    <row r="422" s="38" customFormat="1" ht="15.75"/>
    <row r="423" s="38" customFormat="1" ht="15.75"/>
    <row r="424" s="38" customFormat="1" ht="15.75"/>
    <row r="425" s="38" customFormat="1" ht="15.75"/>
    <row r="426" s="38" customFormat="1" ht="15.75"/>
    <row r="427" s="38" customFormat="1" ht="15.75"/>
    <row r="428" s="38" customFormat="1" ht="15.75"/>
    <row r="429" s="38" customFormat="1" ht="15.75"/>
    <row r="430" s="38" customFormat="1" ht="15.75"/>
    <row r="431" s="38" customFormat="1" ht="15.75"/>
    <row r="432" s="38" customFormat="1" ht="15.75"/>
    <row r="433" s="38" customFormat="1" ht="15.75"/>
    <row r="434" s="38" customFormat="1" ht="15.75"/>
    <row r="435" s="38" customFormat="1" ht="15.75"/>
    <row r="436" s="38" customFormat="1" ht="15.75"/>
    <row r="437" s="38" customFormat="1" ht="15.75"/>
    <row r="438" s="38" customFormat="1" ht="15.75"/>
    <row r="439" s="38" customFormat="1" ht="15.75"/>
    <row r="440" s="38" customFormat="1" ht="15.75"/>
    <row r="441" s="38" customFormat="1" ht="15.75"/>
    <row r="442" s="38" customFormat="1" ht="15.75"/>
    <row r="443" s="38" customFormat="1" ht="15.75"/>
    <row r="444" s="38" customFormat="1" ht="15.75"/>
    <row r="445" s="38" customFormat="1" ht="15.75"/>
    <row r="446" s="38" customFormat="1" ht="15.75"/>
    <row r="447" s="38" customFormat="1" ht="15.75"/>
    <row r="448" s="38" customFormat="1" ht="15.75"/>
    <row r="449" s="38" customFormat="1" ht="15.75"/>
    <row r="450" s="38" customFormat="1" ht="15.75"/>
    <row r="451" s="38" customFormat="1" ht="15.75"/>
    <row r="452" s="38" customFormat="1" ht="15.75"/>
    <row r="453" s="38" customFormat="1" ht="15.75"/>
    <row r="454" s="38" customFormat="1" ht="15.75"/>
    <row r="455" s="38" customFormat="1" ht="15.75"/>
    <row r="456" s="38" customFormat="1" ht="15.75"/>
    <row r="457" s="38" customFormat="1" ht="15.75"/>
    <row r="458" s="38" customFormat="1" ht="15.75"/>
    <row r="459" s="38" customFormat="1" ht="15.75"/>
    <row r="460" s="38" customFormat="1" ht="15.75"/>
    <row r="461" s="38" customFormat="1" ht="15.75"/>
    <row r="462" s="38" customFormat="1" ht="15.75"/>
    <row r="463" s="38" customFormat="1" ht="15.75"/>
    <row r="464" s="38" customFormat="1" ht="15.75"/>
    <row r="465" s="38" customFormat="1" ht="15.75"/>
    <row r="466" s="38" customFormat="1" ht="15.75"/>
    <row r="467" s="38" customFormat="1" ht="15.75"/>
    <row r="468" s="38" customFormat="1" ht="15.75"/>
    <row r="469" s="38" customFormat="1" ht="15.75"/>
    <row r="470" s="38" customFormat="1" ht="15.75"/>
    <row r="471" s="38" customFormat="1" ht="15.75"/>
    <row r="472" s="38" customFormat="1" ht="15.75"/>
    <row r="473" s="38" customFormat="1" ht="15.75"/>
    <row r="474" s="38" customFormat="1" ht="15.75"/>
    <row r="475" s="38" customFormat="1" ht="15.75"/>
    <row r="476" s="38" customFormat="1" ht="15.75"/>
    <row r="477" s="38" customFormat="1" ht="15.75"/>
    <row r="478" s="38" customFormat="1" ht="15.75"/>
    <row r="479" s="38" customFormat="1" ht="15.75"/>
    <row r="480" s="38" customFormat="1" ht="15.75"/>
    <row r="481" s="38" customFormat="1" ht="15.75"/>
    <row r="482" s="38" customFormat="1" ht="15.75"/>
    <row r="483" s="38" customFormat="1" ht="15.75"/>
    <row r="484" s="38" customFormat="1" ht="15.75"/>
    <row r="485" s="38" customFormat="1" ht="15.75"/>
    <row r="486" s="38" customFormat="1" ht="15.75"/>
    <row r="487" s="38" customFormat="1" ht="15.75"/>
    <row r="488" s="38" customFormat="1" ht="15.75"/>
    <row r="489" s="38" customFormat="1" ht="15.75"/>
    <row r="490" s="38" customFormat="1" ht="15.75"/>
    <row r="491" s="38" customFormat="1" ht="15.75"/>
    <row r="492" s="38" customFormat="1" ht="15.75"/>
    <row r="493" s="38" customFormat="1" ht="15.75"/>
    <row r="494" s="38" customFormat="1" ht="15.75"/>
    <row r="495" s="38" customFormat="1" ht="15.75"/>
    <row r="496" s="38" customFormat="1" ht="15.75"/>
    <row r="497" s="38" customFormat="1" ht="15.75"/>
    <row r="498" s="38" customFormat="1" ht="15.75"/>
    <row r="499" s="38" customFormat="1" ht="15.75"/>
    <row r="500" s="38" customFormat="1" ht="15.75"/>
    <row r="501" s="38" customFormat="1" ht="15.75"/>
    <row r="502" s="38" customFormat="1" ht="15.75"/>
    <row r="503" s="38" customFormat="1" ht="15.75"/>
    <row r="504" s="38" customFormat="1" ht="15.75"/>
    <row r="505" s="38" customFormat="1" ht="15.75"/>
    <row r="506" s="38" customFormat="1" ht="15.75"/>
    <row r="507" s="38" customFormat="1" ht="15.75"/>
    <row r="508" s="38" customFormat="1" ht="15.75"/>
    <row r="509" s="38" customFormat="1" ht="15.75"/>
    <row r="510" s="38" customFormat="1" ht="15.75"/>
    <row r="511" s="38" customFormat="1" ht="15.75"/>
    <row r="512" s="38" customFormat="1" ht="15.75"/>
    <row r="513" s="38" customFormat="1" ht="15.75"/>
    <row r="514" s="38" customFormat="1" ht="15.75"/>
    <row r="515" s="38" customFormat="1" ht="15.75"/>
    <row r="516" s="38" customFormat="1" ht="15.75"/>
    <row r="517" s="38" customFormat="1" ht="15.75"/>
    <row r="518" s="38" customFormat="1" ht="15.75"/>
    <row r="519" s="38" customFormat="1" ht="15.75"/>
    <row r="520" s="38" customFormat="1" ht="15.75"/>
    <row r="521" s="38" customFormat="1" ht="15.75"/>
    <row r="522" s="38" customFormat="1" ht="15.75"/>
    <row r="523" s="38" customFormat="1" ht="15.75"/>
    <row r="524" s="38" customFormat="1" ht="15.75"/>
    <row r="525" s="38" customFormat="1" ht="15.75"/>
    <row r="526" s="38" customFormat="1" ht="15.75"/>
    <row r="527" s="38" customFormat="1" ht="15.75"/>
    <row r="528" s="38" customFormat="1" ht="15.75"/>
    <row r="529" s="38" customFormat="1" ht="15.75"/>
    <row r="530" s="38" customFormat="1" ht="15.75"/>
    <row r="531" s="38" customFormat="1" ht="15.75"/>
    <row r="532" s="38" customFormat="1" ht="15.75"/>
    <row r="533" s="38" customFormat="1" ht="15.75"/>
    <row r="534" s="38" customFormat="1" ht="15.75"/>
    <row r="535" s="38" customFormat="1" ht="15.75"/>
    <row r="536" s="38" customFormat="1" ht="15.75"/>
    <row r="537" s="38" customFormat="1" ht="15.75"/>
    <row r="538" s="38" customFormat="1" ht="15.75"/>
    <row r="539" s="38" customFormat="1" ht="15.75"/>
    <row r="540" s="38" customFormat="1" ht="15.75"/>
    <row r="541" s="38" customFormat="1" ht="15.75"/>
    <row r="542" s="38" customFormat="1" ht="15.75"/>
    <row r="543" s="38" customFormat="1" ht="15.75"/>
    <row r="544" s="38" customFormat="1" ht="15.75"/>
    <row r="545" s="38" customFormat="1" ht="15.75"/>
    <row r="546" s="38" customFormat="1" ht="15.75"/>
    <row r="547" s="38" customFormat="1" ht="15.75"/>
    <row r="548" s="38" customFormat="1" ht="15.75"/>
    <row r="549" s="38" customFormat="1" ht="15.75"/>
    <row r="550" s="38" customFormat="1" ht="15.75"/>
    <row r="551" s="38" customFormat="1" ht="15.75"/>
    <row r="552" s="38" customFormat="1" ht="15.75"/>
    <row r="553" s="38" customFormat="1" ht="15.75"/>
    <row r="554" s="38" customFormat="1" ht="15.75"/>
    <row r="555" s="38" customFormat="1" ht="15.75"/>
    <row r="556" s="38" customFormat="1" ht="15.75"/>
    <row r="557" s="38" customFormat="1" ht="15.75"/>
    <row r="558" s="38" customFormat="1" ht="15.75"/>
    <row r="559" s="38" customFormat="1" ht="15.75"/>
    <row r="560" s="38" customFormat="1" ht="15.75"/>
    <row r="561" s="38" customFormat="1" ht="15.75"/>
    <row r="562" s="38" customFormat="1" ht="15.75"/>
    <row r="563" s="38" customFormat="1" ht="15.75"/>
    <row r="564" s="38" customFormat="1" ht="15.75"/>
    <row r="565" s="38" customFormat="1" ht="15.75"/>
    <row r="566" s="38" customFormat="1" ht="15.75"/>
    <row r="567" s="38" customFormat="1" ht="15.75"/>
    <row r="568" s="38" customFormat="1" ht="15.75"/>
    <row r="569" s="38" customFormat="1" ht="15.75"/>
    <row r="570" s="38" customFormat="1" ht="15.75"/>
    <row r="571" s="38" customFormat="1" ht="15.75"/>
    <row r="572" s="38" customFormat="1" ht="15.75"/>
    <row r="573" s="38" customFormat="1" ht="15.75"/>
    <row r="574" s="38" customFormat="1" ht="15.75"/>
    <row r="575" s="38" customFormat="1" ht="15.75"/>
    <row r="576" s="38" customFormat="1" ht="15.75"/>
    <row r="577" s="38" customFormat="1" ht="15.75"/>
    <row r="578" s="38" customFormat="1" ht="15.75"/>
    <row r="579" s="38" customFormat="1" ht="15.75"/>
    <row r="580" s="38" customFormat="1" ht="15.75"/>
    <row r="581" s="38" customFormat="1" ht="15.75"/>
    <row r="582" s="38" customFormat="1" ht="15.75"/>
    <row r="583" s="38" customFormat="1" ht="15.75"/>
    <row r="584" s="38" customFormat="1" ht="15.75"/>
    <row r="585" s="38" customFormat="1" ht="15.75"/>
    <row r="586" s="38" customFormat="1" ht="15.75"/>
    <row r="587" s="38" customFormat="1" ht="15.75"/>
    <row r="588" s="38" customFormat="1" ht="15.75"/>
    <row r="589" s="38" customFormat="1" ht="15.75"/>
    <row r="590" s="38" customFormat="1" ht="15.75"/>
    <row r="591" s="38" customFormat="1" ht="15.75"/>
    <row r="592" s="38" customFormat="1" ht="15.75"/>
    <row r="593" s="38" customFormat="1" ht="15.75"/>
    <row r="594" s="38" customFormat="1" ht="15.75"/>
    <row r="595" s="38" customFormat="1" ht="15.75"/>
    <row r="596" s="38" customFormat="1" ht="15.75"/>
    <row r="597" s="38" customFormat="1" ht="15.75"/>
    <row r="598" s="38" customFormat="1" ht="15.75"/>
    <row r="599" s="38" customFormat="1" ht="15.75"/>
    <row r="600" s="38" customFormat="1" ht="15.75"/>
    <row r="601" s="38" customFormat="1" ht="15.75"/>
    <row r="602" s="38" customFormat="1" ht="15.75"/>
    <row r="603" s="38" customFormat="1" ht="15.75"/>
    <row r="604" s="38" customFormat="1" ht="15.75"/>
    <row r="605" s="38" customFormat="1" ht="15.75"/>
    <row r="606" s="38" customFormat="1" ht="15.75"/>
    <row r="607" s="38" customFormat="1" ht="15.75"/>
    <row r="608" s="38" customFormat="1" ht="15.75"/>
    <row r="609" s="38" customFormat="1" ht="15.75"/>
    <row r="610" s="38" customFormat="1" ht="15.75"/>
    <row r="611" s="38" customFormat="1" ht="15.75"/>
    <row r="612" s="38" customFormat="1" ht="15.75"/>
    <row r="613" s="38" customFormat="1" ht="15.75"/>
    <row r="614" s="38" customFormat="1" ht="15.75"/>
    <row r="615" s="38" customFormat="1" ht="15.75"/>
    <row r="616" s="38" customFormat="1" ht="15.75"/>
    <row r="617" s="38" customFormat="1" ht="15.75"/>
    <row r="618" s="38" customFormat="1" ht="15.75"/>
    <row r="619" s="38" customFormat="1" ht="15.75"/>
    <row r="620" s="38" customFormat="1" ht="15.75"/>
    <row r="621" s="38" customFormat="1" ht="15.75"/>
    <row r="622" s="38" customFormat="1" ht="15.75"/>
    <row r="623" s="38" customFormat="1" ht="15.75"/>
    <row r="624" s="38" customFormat="1" ht="15.75"/>
    <row r="625" s="38" customFormat="1" ht="15.75"/>
    <row r="626" s="38" customFormat="1" ht="15.75"/>
    <row r="627" s="38" customFormat="1" ht="15.75"/>
    <row r="628" s="38" customFormat="1" ht="15.75"/>
    <row r="629" s="38" customFormat="1" ht="15.75"/>
    <row r="630" s="38" customFormat="1" ht="15.75"/>
    <row r="631" s="38" customFormat="1" ht="15.75"/>
    <row r="632" s="38" customFormat="1" ht="15.75"/>
    <row r="633" s="38" customFormat="1" ht="15.75"/>
    <row r="634" s="38" customFormat="1" ht="15.75"/>
    <row r="635" s="38" customFormat="1" ht="15.75"/>
    <row r="636" s="38" customFormat="1" ht="15.75"/>
    <row r="637" s="38" customFormat="1" ht="15.75"/>
    <row r="638" s="38" customFormat="1" ht="15.75"/>
    <row r="639" s="38" customFormat="1" ht="15.75"/>
    <row r="640" s="38" customFormat="1" ht="15.75"/>
    <row r="641" s="38" customFormat="1" ht="15.75"/>
    <row r="642" s="38" customFormat="1" ht="15.75"/>
    <row r="643" s="38" customFormat="1" ht="15.75"/>
    <row r="644" s="38" customFormat="1" ht="15.75"/>
    <row r="645" s="38" customFormat="1" ht="15.75"/>
    <row r="646" s="38" customFormat="1" ht="15.75"/>
    <row r="647" s="38" customFormat="1" ht="15.75"/>
    <row r="648" s="38" customFormat="1" ht="15.75"/>
    <row r="649" s="38" customFormat="1" ht="15.75"/>
    <row r="650" s="38" customFormat="1" ht="15.75"/>
    <row r="651" s="38" customFormat="1" ht="15.75"/>
    <row r="652" s="38" customFormat="1" ht="15.75"/>
    <row r="653" s="38" customFormat="1" ht="15.75"/>
    <row r="654" s="38" customFormat="1" ht="15.75"/>
    <row r="655" s="38" customFormat="1" ht="15.75"/>
    <row r="656" s="38" customFormat="1" ht="15.75"/>
    <row r="657" s="38" customFormat="1" ht="15.75"/>
    <row r="658" s="38" customFormat="1" ht="15.75"/>
    <row r="659" s="38" customFormat="1" ht="15.75"/>
    <row r="660" s="38" customFormat="1" ht="15.75"/>
    <row r="661" s="38" customFormat="1" ht="15.75"/>
    <row r="662" s="38" customFormat="1" ht="15.75"/>
    <row r="663" s="38" customFormat="1" ht="15.75"/>
    <row r="664" s="38" customFormat="1" ht="15.75"/>
    <row r="665" s="38" customFormat="1" ht="15.75"/>
    <row r="666" s="38" customFormat="1" ht="15.75"/>
    <row r="667" s="38" customFormat="1" ht="15.75"/>
    <row r="668" s="38" customFormat="1" ht="15.75"/>
    <row r="669" s="38" customFormat="1" ht="15.75"/>
    <row r="670" s="38" customFormat="1" ht="15.75"/>
    <row r="671" s="38" customFormat="1" ht="15.75"/>
    <row r="672" s="38" customFormat="1" ht="15.75"/>
    <row r="673" s="38" customFormat="1" ht="15.75"/>
    <row r="674" s="38" customFormat="1" ht="15.75"/>
    <row r="675" s="38" customFormat="1" ht="15.75"/>
    <row r="676" s="38" customFormat="1" ht="15.75"/>
    <row r="677" s="38" customFormat="1" ht="15.75"/>
    <row r="678" s="38" customFormat="1" ht="15.75"/>
    <row r="679" s="38" customFormat="1" ht="15.75"/>
    <row r="680" s="38" customFormat="1" ht="15.75"/>
    <row r="681" s="38" customFormat="1" ht="15.75"/>
    <row r="682" s="38" customFormat="1" ht="15.75"/>
    <row r="683" s="38" customFormat="1" ht="15.75"/>
    <row r="684" s="38" customFormat="1" ht="15.75"/>
    <row r="685" s="38" customFormat="1" ht="15.75"/>
    <row r="686" s="38" customFormat="1" ht="15.75"/>
    <row r="687" s="38" customFormat="1" ht="15.75"/>
    <row r="688" s="38" customFormat="1" ht="15.75"/>
    <row r="689" s="38" customFormat="1" ht="15.75"/>
    <row r="690" s="38" customFormat="1" ht="15.75"/>
    <row r="691" s="38" customFormat="1" ht="15.75"/>
    <row r="692" s="38" customFormat="1" ht="15.75"/>
    <row r="693" s="38" customFormat="1" ht="15.75"/>
    <row r="694" s="38" customFormat="1" ht="15.75"/>
    <row r="695" s="38" customFormat="1" ht="15.75"/>
    <row r="696" s="38" customFormat="1" ht="15.75"/>
    <row r="697" s="38" customFormat="1" ht="15.75"/>
    <row r="698" s="38" customFormat="1" ht="15.75"/>
    <row r="699" s="38" customFormat="1" ht="15.75"/>
    <row r="700" s="38" customFormat="1" ht="15.75"/>
    <row r="701" s="38" customFormat="1" ht="15.75"/>
    <row r="702" s="38" customFormat="1" ht="15.75"/>
    <row r="703" s="38" customFormat="1" ht="15.75"/>
    <row r="704" s="38" customFormat="1" ht="15.75"/>
    <row r="705" s="38" customFormat="1" ht="15.75"/>
    <row r="706" s="38" customFormat="1" ht="15.75"/>
    <row r="707" s="38" customFormat="1" ht="15.75"/>
    <row r="708" s="38" customFormat="1" ht="15.75"/>
    <row r="709" s="38" customFormat="1" ht="15.75"/>
    <row r="710" s="38" customFormat="1" ht="15.75"/>
    <row r="711" s="38" customFormat="1" ht="15.75"/>
    <row r="712" s="38" customFormat="1" ht="15.75"/>
    <row r="713" s="38" customFormat="1" ht="15.75"/>
    <row r="714" s="38" customFormat="1" ht="15.75"/>
    <row r="715" s="38" customFormat="1" ht="15.75"/>
    <row r="716" s="38" customFormat="1" ht="15.75"/>
    <row r="717" s="38" customFormat="1" ht="15.75"/>
    <row r="718" s="38" customFormat="1" ht="15.75"/>
    <row r="719" s="38" customFormat="1" ht="15.75"/>
    <row r="720" s="38" customFormat="1" ht="15.75"/>
    <row r="721" s="38" customFormat="1" ht="15.75"/>
    <row r="722" s="38" customFormat="1" ht="15.75"/>
    <row r="723" s="38" customFormat="1" ht="15.75"/>
    <row r="724" s="38" customFormat="1" ht="15.75"/>
    <row r="725" s="38" customFormat="1" ht="15.75"/>
    <row r="726" s="38" customFormat="1" ht="15.75"/>
    <row r="727" s="38" customFormat="1" ht="15.75"/>
    <row r="728" s="38" customFormat="1" ht="15.75"/>
    <row r="729" s="38" customFormat="1" ht="15.75"/>
    <row r="730" s="38" customFormat="1" ht="15.75"/>
    <row r="731" s="38" customFormat="1" ht="15.75"/>
    <row r="732" s="38" customFormat="1" ht="15.75"/>
    <row r="733" s="38" customFormat="1" ht="15.75"/>
    <row r="734" s="38" customFormat="1" ht="15.75"/>
    <row r="735" s="38" customFormat="1" ht="15.75"/>
    <row r="736" s="38" customFormat="1" ht="15.75"/>
    <row r="737" s="38" customFormat="1" ht="15.75"/>
    <row r="738" s="38" customFormat="1" ht="15.75"/>
    <row r="739" s="38" customFormat="1" ht="15.75"/>
    <row r="740" s="38" customFormat="1" ht="15.75"/>
    <row r="741" s="38" customFormat="1" ht="15.75"/>
    <row r="742" s="38" customFormat="1" ht="15.75"/>
    <row r="743" s="38" customFormat="1" ht="15.75"/>
    <row r="744" s="38" customFormat="1" ht="15.75"/>
    <row r="745" s="38" customFormat="1" ht="15.75"/>
    <row r="746" s="38" customFormat="1" ht="15.75"/>
    <row r="747" s="38" customFormat="1" ht="15.75"/>
    <row r="748" s="38" customFormat="1" ht="15.75"/>
    <row r="749" s="38" customFormat="1" ht="15.75"/>
    <row r="750" s="38" customFormat="1" ht="15.75"/>
    <row r="751" s="38" customFormat="1" ht="15.75"/>
    <row r="752" s="38" customFormat="1" ht="15.75"/>
    <row r="753" s="38" customFormat="1" ht="15.75"/>
    <row r="754" s="38" customFormat="1" ht="15.75"/>
    <row r="755" s="38" customFormat="1" ht="15.75"/>
    <row r="756" s="38" customFormat="1" ht="15.75"/>
    <row r="757" s="38" customFormat="1" ht="15.75"/>
    <row r="758" s="38" customFormat="1" ht="15.75"/>
    <row r="759" s="38" customFormat="1" ht="15.75"/>
    <row r="760" s="38" customFormat="1" ht="15.75"/>
    <row r="761" s="38" customFormat="1" ht="15.75"/>
    <row r="762" s="38" customFormat="1" ht="15.75"/>
    <row r="763" s="38" customFormat="1" ht="15.75"/>
    <row r="764" s="38" customFormat="1" ht="15.75"/>
    <row r="765" s="38" customFormat="1" ht="15.75"/>
    <row r="766" s="38" customFormat="1" ht="15.75"/>
    <row r="767" s="38" customFormat="1" ht="15.75"/>
    <row r="768" s="38" customFormat="1" ht="15.75"/>
    <row r="769" s="38" customFormat="1" ht="15.75"/>
    <row r="770" s="38" customFormat="1" ht="15.75"/>
    <row r="771" s="38" customFormat="1" ht="15.75"/>
    <row r="772" s="38" customFormat="1" ht="15.75"/>
    <row r="773" s="38" customFormat="1" ht="15.75"/>
    <row r="774" s="38" customFormat="1" ht="15.75"/>
    <row r="775" s="38" customFormat="1" ht="15.75"/>
    <row r="776" s="38" customFormat="1" ht="15.75"/>
    <row r="777" s="38" customFormat="1" ht="15.75"/>
    <row r="778" s="38" customFormat="1" ht="15.75"/>
    <row r="779" s="38" customFormat="1" ht="15.75"/>
    <row r="780" s="38" customFormat="1" ht="15.75"/>
    <row r="781" s="38" customFormat="1" ht="15.75"/>
    <row r="782" s="38" customFormat="1" ht="15.75"/>
    <row r="783" s="38" customFormat="1" ht="15.75"/>
    <row r="784" s="38" customFormat="1" ht="15.75"/>
    <row r="785" s="38" customFormat="1" ht="15.75"/>
    <row r="786" s="38" customFormat="1" ht="15.75"/>
    <row r="787" s="38" customFormat="1" ht="15.75"/>
    <row r="788" s="38" customFormat="1" ht="15.75"/>
    <row r="789" s="38" customFormat="1" ht="15.75"/>
    <row r="790" s="38" customFormat="1" ht="15.75"/>
    <row r="791" s="38" customFormat="1" ht="15.75"/>
    <row r="792" s="38" customFormat="1" ht="15.75"/>
    <row r="793" s="38" customFormat="1" ht="15.75"/>
    <row r="794" s="38" customFormat="1" ht="15.75"/>
    <row r="795" s="38" customFormat="1" ht="15.75"/>
    <row r="796" s="38" customFormat="1" ht="15.75"/>
    <row r="797" s="38" customFormat="1" ht="15.75"/>
    <row r="798" s="38" customFormat="1" ht="15.75"/>
    <row r="799" s="38" customFormat="1" ht="15.75"/>
    <row r="800" s="38" customFormat="1" ht="15.75"/>
    <row r="801" s="38" customFormat="1" ht="15.75"/>
    <row r="802" s="38" customFormat="1" ht="15.75"/>
    <row r="803" s="38" customFormat="1" ht="15.75"/>
    <row r="804" s="38" customFormat="1" ht="15.75"/>
    <row r="805" s="38" customFormat="1" ht="15.75"/>
    <row r="806" s="38" customFormat="1" ht="15.75"/>
    <row r="807" s="38" customFormat="1" ht="15.75"/>
    <row r="808" s="38" customFormat="1" ht="15.75"/>
    <row r="809" s="38" customFormat="1" ht="15.75"/>
    <row r="810" s="38" customFormat="1" ht="15.75"/>
    <row r="811" s="38" customFormat="1" ht="15.75"/>
    <row r="812" s="38" customFormat="1" ht="15.75"/>
    <row r="813" s="38" customFormat="1" ht="15.75"/>
    <row r="814" s="38" customFormat="1" ht="15.75"/>
    <row r="815" s="38" customFormat="1" ht="15.75"/>
    <row r="816" s="38" customFormat="1" ht="15.75"/>
    <row r="817" s="38" customFormat="1" ht="15.75"/>
    <row r="818" s="38" customFormat="1" ht="15.75"/>
    <row r="819" s="38" customFormat="1" ht="15.75"/>
    <row r="820" s="38" customFormat="1" ht="15.75"/>
    <row r="821" s="38" customFormat="1" ht="15.75"/>
    <row r="822" s="38" customFormat="1" ht="15.75"/>
    <row r="823" s="38" customFormat="1" ht="15.75"/>
    <row r="824" s="38" customFormat="1" ht="15.75"/>
    <row r="825" s="38" customFormat="1" ht="15.75"/>
    <row r="826" s="38" customFormat="1" ht="15.75"/>
    <row r="827" s="38" customFormat="1" ht="15.75"/>
    <row r="828" s="38" customFormat="1" ht="15.75"/>
    <row r="829" s="38" customFormat="1" ht="15.75"/>
    <row r="830" s="38" customFormat="1" ht="15.75"/>
    <row r="831" s="38" customFormat="1" ht="15.75"/>
    <row r="832" s="38" customFormat="1" ht="15.75"/>
    <row r="833" s="38" customFormat="1" ht="15.75"/>
    <row r="834" s="38" customFormat="1" ht="15.75"/>
    <row r="835" s="38" customFormat="1" ht="15.75"/>
    <row r="836" s="38" customFormat="1" ht="15.75"/>
    <row r="837" s="38" customFormat="1" ht="15.75"/>
    <row r="838" s="38" customFormat="1" ht="15.75"/>
    <row r="839" s="38" customFormat="1" ht="15.75"/>
    <row r="840" s="38" customFormat="1" ht="15.75"/>
    <row r="841" s="38" customFormat="1" ht="15.75"/>
    <row r="842" s="38" customFormat="1" ht="15.75"/>
    <row r="843" s="38" customFormat="1" ht="15.75"/>
    <row r="844" s="38" customFormat="1" ht="15.75"/>
    <row r="845" s="38" customFormat="1" ht="15.75"/>
    <row r="846" s="38" customFormat="1" ht="15.75"/>
    <row r="847" s="38" customFormat="1" ht="15.75"/>
    <row r="848" s="38" customFormat="1" ht="15.75"/>
    <row r="849" s="38" customFormat="1" ht="15.75"/>
    <row r="850" s="38" customFormat="1" ht="15.75"/>
    <row r="851" s="38" customFormat="1" ht="15.75"/>
    <row r="852" s="38" customFormat="1" ht="15.75"/>
    <row r="853" s="38" customFormat="1" ht="15.75"/>
    <row r="854" s="38" customFormat="1" ht="15.75"/>
    <row r="855" s="38" customFormat="1" ht="15.75"/>
    <row r="856" s="38" customFormat="1" ht="15.75"/>
    <row r="857" s="38" customFormat="1" ht="15.75"/>
    <row r="858" s="38" customFormat="1" ht="15.75"/>
    <row r="859" s="38" customFormat="1" ht="15.75"/>
    <row r="860" s="38" customFormat="1" ht="15.75"/>
    <row r="861" s="38" customFormat="1" ht="15.75"/>
    <row r="862" s="38" customFormat="1" ht="15.75"/>
    <row r="863" s="38" customFormat="1" ht="15.75"/>
    <row r="864" s="38" customFormat="1" ht="15.75"/>
    <row r="865" s="38" customFormat="1" ht="15.75"/>
    <row r="866" s="38" customFormat="1" ht="15.75"/>
    <row r="867" s="38" customFormat="1" ht="15.75"/>
    <row r="868" s="38" customFormat="1" ht="15.75"/>
    <row r="869" s="38" customFormat="1" ht="15.75"/>
    <row r="870" s="38" customFormat="1" ht="15.75"/>
    <row r="871" s="38" customFormat="1" ht="15.75"/>
    <row r="872" s="38" customFormat="1" ht="15.75"/>
    <row r="873" s="38" customFormat="1" ht="15.75"/>
    <row r="874" s="38" customFormat="1" ht="15.75"/>
    <row r="875" s="38" customFormat="1" ht="15.75"/>
    <row r="876" s="38" customFormat="1" ht="15.75"/>
    <row r="877" s="38" customFormat="1" ht="15.75"/>
    <row r="878" s="38" customFormat="1" ht="15.75"/>
    <row r="879" s="38" customFormat="1" ht="15.75"/>
    <row r="880" s="38" customFormat="1" ht="15.75"/>
    <row r="881" s="38" customFormat="1" ht="15.75"/>
    <row r="882" s="38" customFormat="1" ht="15.75"/>
    <row r="883" s="38" customFormat="1" ht="15.75"/>
    <row r="884" s="38" customFormat="1" ht="15.75"/>
    <row r="885" s="38" customFormat="1" ht="15.75"/>
    <row r="886" s="38" customFormat="1" ht="15.75"/>
    <row r="887" s="38" customFormat="1" ht="15.75"/>
    <row r="888" s="38" customFormat="1" ht="15.75"/>
    <row r="889" s="38" customFormat="1" ht="15.75"/>
    <row r="890" s="38" customFormat="1" ht="15.75"/>
    <row r="891" s="38" customFormat="1" ht="15.75"/>
    <row r="892" s="38" customFormat="1" ht="15.75"/>
    <row r="893" s="38" customFormat="1" ht="15.75"/>
    <row r="894" s="38" customFormat="1" ht="15.75"/>
    <row r="895" s="38" customFormat="1" ht="15.75"/>
    <row r="896" s="38" customFormat="1" ht="15.75"/>
    <row r="897" s="38" customFormat="1" ht="15.75"/>
    <row r="898" s="38" customFormat="1" ht="15.75"/>
    <row r="899" s="38" customFormat="1" ht="15.75"/>
    <row r="900" s="38" customFormat="1" ht="15.75"/>
    <row r="901" s="38" customFormat="1" ht="15.75"/>
    <row r="902" s="38" customFormat="1" ht="15.75"/>
    <row r="903" s="38" customFormat="1" ht="15.75"/>
    <row r="904" s="38" customFormat="1" ht="15.75"/>
    <row r="905" s="38" customFormat="1" ht="15.75"/>
    <row r="906" s="38" customFormat="1" ht="15.75"/>
    <row r="907" s="38" customFormat="1" ht="15.75"/>
    <row r="908" s="38" customFormat="1" ht="15.75"/>
    <row r="909" s="38" customFormat="1" ht="15.75"/>
    <row r="910" s="38" customFormat="1" ht="15.75"/>
    <row r="911" s="38" customFormat="1" ht="15.75"/>
    <row r="912" s="38" customFormat="1" ht="15.75"/>
    <row r="913" s="38" customFormat="1" ht="15.75"/>
    <row r="914" s="38" customFormat="1" ht="15.75"/>
    <row r="915" s="38" customFormat="1" ht="15.75"/>
    <row r="916" s="38" customFormat="1" ht="15.75"/>
    <row r="917" s="38" customFormat="1" ht="15.75"/>
    <row r="918" s="38" customFormat="1" ht="15.75"/>
    <row r="919" s="38" customFormat="1" ht="15.75"/>
    <row r="920" s="38" customFormat="1" ht="15.75"/>
    <row r="921" s="38" customFormat="1" ht="15.75"/>
    <row r="922" s="38" customFormat="1" ht="15.75"/>
    <row r="923" s="38" customFormat="1" ht="15.75"/>
    <row r="924" s="38" customFormat="1" ht="15.75"/>
    <row r="925" s="38" customFormat="1" ht="15.75"/>
    <row r="926" s="38" customFormat="1" ht="15.75"/>
    <row r="927" s="38" customFormat="1" ht="15.75"/>
    <row r="928" s="38" customFormat="1" ht="15.75"/>
    <row r="929" s="38" customFormat="1" ht="15.75"/>
    <row r="930" s="38" customFormat="1" ht="15.75"/>
    <row r="931" s="38" customFormat="1" ht="15.75"/>
    <row r="932" s="38" customFormat="1" ht="15.75"/>
    <row r="933" s="38" customFormat="1" ht="15.75"/>
    <row r="934" s="38" customFormat="1" ht="15.75"/>
    <row r="935" s="38" customFormat="1" ht="15.75"/>
    <row r="936" s="38" customFormat="1" ht="15.75"/>
    <row r="937" s="38" customFormat="1" ht="15.75"/>
    <row r="938" s="38" customFormat="1" ht="15.75"/>
    <row r="939" s="38" customFormat="1" ht="15.75"/>
    <row r="940" s="38" customFormat="1" ht="15.75"/>
    <row r="941" s="38" customFormat="1" ht="15.75"/>
    <row r="942" s="38" customFormat="1" ht="15.75"/>
    <row r="943" s="38" customFormat="1" ht="15.75"/>
    <row r="944" s="38" customFormat="1" ht="15.75"/>
    <row r="945" s="38" customFormat="1" ht="15.75"/>
    <row r="946" s="38" customFormat="1" ht="15.75"/>
    <row r="947" s="38" customFormat="1" ht="15.75"/>
    <row r="948" s="38" customFormat="1" ht="15.75"/>
    <row r="949" s="38" customFormat="1" ht="15.75"/>
    <row r="950" s="38" customFormat="1" ht="15.75"/>
    <row r="951" s="38" customFormat="1" ht="15.75"/>
    <row r="952" s="38" customFormat="1" ht="15.75"/>
    <row r="953" s="38" customFormat="1" ht="15.75"/>
    <row r="954" s="38" customFormat="1" ht="15.75"/>
    <row r="955" s="38" customFormat="1" ht="15.75"/>
    <row r="956" s="38" customFormat="1" ht="15.75"/>
    <row r="957" s="38" customFormat="1" ht="15.75"/>
    <row r="958" s="38" customFormat="1" ht="15.75"/>
    <row r="959" s="38" customFormat="1" ht="15.75"/>
    <row r="960" s="38" customFormat="1" ht="15.75"/>
    <row r="961" s="38" customFormat="1" ht="15.75"/>
    <row r="962" s="38" customFormat="1" ht="15.75"/>
    <row r="963" s="38" customFormat="1" ht="15.75"/>
    <row r="964" s="38" customFormat="1" ht="15.75"/>
    <row r="965" s="38" customFormat="1" ht="15.75"/>
    <row r="966" s="38" customFormat="1" ht="15.75"/>
    <row r="967" s="38" customFormat="1" ht="15.75"/>
    <row r="968" s="38" customFormat="1" ht="15.75"/>
    <row r="969" s="38" customFormat="1" ht="15.75"/>
    <row r="970" s="38" customFormat="1" ht="15.75"/>
    <row r="971" s="38" customFormat="1" ht="15.75"/>
    <row r="972" s="38" customFormat="1" ht="15.75"/>
    <row r="973" s="38" customFormat="1" ht="15.75"/>
    <row r="974" s="38" customFormat="1" ht="15.75"/>
    <row r="975" s="38" customFormat="1" ht="15.75"/>
    <row r="976" s="38" customFormat="1" ht="15.75"/>
    <row r="977" s="38" customFormat="1" ht="15.75"/>
    <row r="978" s="38" customFormat="1" ht="15.75"/>
    <row r="979" s="38" customFormat="1" ht="15.75"/>
    <row r="980" s="38" customFormat="1" ht="15.75"/>
    <row r="981" s="38" customFormat="1" ht="15.75"/>
    <row r="982" s="38" customFormat="1" ht="15.75"/>
    <row r="983" s="38" customFormat="1" ht="15.75"/>
    <row r="984" s="38" customFormat="1" ht="15.75"/>
    <row r="985" s="38" customFormat="1" ht="15.75"/>
    <row r="986" s="38" customFormat="1" ht="15.75"/>
    <row r="987" s="38" customFormat="1" ht="15.75"/>
    <row r="988" s="38" customFormat="1" ht="15.75"/>
    <row r="989" s="38" customFormat="1" ht="15.75"/>
    <row r="990" s="38" customFormat="1" ht="15.75"/>
    <row r="991" s="38" customFormat="1" ht="15.75"/>
    <row r="992" s="38" customFormat="1" ht="15.75"/>
    <row r="993" s="38" customFormat="1" ht="15.75"/>
    <row r="994" s="38" customFormat="1" ht="15.75"/>
    <row r="995" s="38" customFormat="1" ht="15.75"/>
    <row r="996" s="38" customFormat="1" ht="15.75"/>
    <row r="997" s="38" customFormat="1" ht="15.75"/>
    <row r="998" s="38" customFormat="1" ht="15.75"/>
    <row r="999" s="38" customFormat="1" ht="15.75"/>
    <row r="1000" s="38" customFormat="1" ht="15.75"/>
    <row r="1001" s="38" customFormat="1" ht="15.75"/>
    <row r="1002" s="38" customFormat="1" ht="15.75"/>
    <row r="1003" s="38" customFormat="1" ht="15.75"/>
    <row r="1004" s="38" customFormat="1" ht="15.75"/>
    <row r="1005" s="38" customFormat="1" ht="15.75"/>
    <row r="1006" s="38" customFormat="1" ht="15.75"/>
    <row r="1007" s="38" customFormat="1" ht="15.75"/>
    <row r="1008" s="38" customFormat="1" ht="15.75"/>
    <row r="1009" s="38" customFormat="1" ht="15.75"/>
    <row r="1010" s="38" customFormat="1" ht="15.75"/>
    <row r="1011" s="38" customFormat="1" ht="15.75"/>
    <row r="1012" s="38" customFormat="1" ht="15.75"/>
    <row r="1013" s="38" customFormat="1" ht="15.75"/>
    <row r="1014" s="38" customFormat="1" ht="15.75"/>
    <row r="1015" s="38" customFormat="1" ht="15.75"/>
    <row r="1016" s="38" customFormat="1" ht="15.75"/>
    <row r="1017" s="38" customFormat="1" ht="15.75"/>
    <row r="1018" s="38" customFormat="1" ht="15.75"/>
    <row r="1019" s="38" customFormat="1" ht="15.75"/>
    <row r="1020" s="38" customFormat="1" ht="15.75"/>
    <row r="1021" s="38" customFormat="1" ht="15.75"/>
    <row r="1022" s="38" customFormat="1" ht="15.75"/>
    <row r="1023" s="38" customFormat="1" ht="15.75"/>
    <row r="1024" s="38" customFormat="1" ht="15.75"/>
    <row r="1025" s="38" customFormat="1" ht="15.75"/>
    <row r="1026" s="38" customFormat="1" ht="15.75"/>
    <row r="1027" s="38" customFormat="1" ht="15.75"/>
    <row r="1028" s="38" customFormat="1" ht="15.75"/>
    <row r="1029" s="38" customFormat="1" ht="15.75"/>
    <row r="1030" s="38" customFormat="1" ht="15.75"/>
    <row r="1031" s="38" customFormat="1" ht="15.75"/>
    <row r="1032" s="38" customFormat="1" ht="15.75"/>
    <row r="1033" s="38" customFormat="1" ht="15.75"/>
    <row r="1034" s="38" customFormat="1" ht="15.75"/>
    <row r="1035" s="38" customFormat="1" ht="15.75"/>
    <row r="1036" s="38" customFormat="1" ht="15.75"/>
    <row r="1037" s="38" customFormat="1" ht="15.75"/>
    <row r="1038" s="38" customFormat="1" ht="15.75"/>
    <row r="1039" s="38" customFormat="1" ht="15.75"/>
    <row r="1040" s="38" customFormat="1" ht="15.75"/>
    <row r="1041" s="38" customFormat="1" ht="15.75"/>
    <row r="1042" s="38" customFormat="1" ht="15.75"/>
    <row r="1043" s="38" customFormat="1" ht="15.75"/>
    <row r="1044" s="38" customFormat="1" ht="15.75"/>
    <row r="1045" s="38" customFormat="1" ht="15.75"/>
    <row r="1046" s="38" customFormat="1" ht="15.75"/>
    <row r="1047" s="38" customFormat="1" ht="15.75"/>
    <row r="1048" s="38" customFormat="1" ht="15.75"/>
    <row r="1049" s="38" customFormat="1" ht="15.75"/>
    <row r="1050" s="38" customFormat="1" ht="15.75"/>
    <row r="1051" s="38" customFormat="1" ht="15.75"/>
    <row r="1052" s="38" customFormat="1" ht="15.75"/>
    <row r="1053" s="38" customFormat="1" ht="15.75"/>
    <row r="1054" s="38" customFormat="1" ht="15.75"/>
    <row r="1055" s="38" customFormat="1" ht="15.75"/>
    <row r="1056" s="38" customFormat="1" ht="15.75"/>
    <row r="1057" s="38" customFormat="1" ht="15.75"/>
    <row r="1058" s="38" customFormat="1" ht="15.75"/>
    <row r="1059" s="38" customFormat="1" ht="15.75"/>
    <row r="1060" s="38" customFormat="1" ht="15.75"/>
    <row r="1061" s="38" customFormat="1" ht="15.75"/>
    <row r="1062" s="38" customFormat="1" ht="15.75"/>
    <row r="1063" s="38" customFormat="1" ht="15.75"/>
    <row r="1064" s="38" customFormat="1" ht="15.75"/>
    <row r="1065" s="38" customFormat="1" ht="15.75"/>
    <row r="1066" s="38" customFormat="1" ht="15.75"/>
    <row r="1067" s="38" customFormat="1" ht="15.75"/>
    <row r="1068" s="38" customFormat="1" ht="15.75"/>
    <row r="1069" s="38" customFormat="1" ht="15.75"/>
    <row r="1070" s="38" customFormat="1" ht="15.75"/>
    <row r="1071" s="38" customFormat="1" ht="15.75"/>
    <row r="1072" s="38" customFormat="1" ht="15.75"/>
    <row r="1073" s="38" customFormat="1" ht="15.75"/>
    <row r="1074" s="38" customFormat="1" ht="15.75"/>
    <row r="1075" s="38" customFormat="1" ht="15.75"/>
    <row r="1076" s="38" customFormat="1" ht="15.75"/>
    <row r="1077" s="38" customFormat="1" ht="15.75"/>
    <row r="1078" s="38" customFormat="1" ht="15.75"/>
    <row r="1079" s="38" customFormat="1" ht="15.75"/>
    <row r="1080" s="38" customFormat="1" ht="15.75"/>
    <row r="1081" s="38" customFormat="1" ht="15.75"/>
    <row r="1082" s="38" customFormat="1" ht="15.75"/>
    <row r="1083" s="38" customFormat="1" ht="15.75"/>
    <row r="1084" s="38" customFormat="1" ht="15.75"/>
    <row r="1085" s="38" customFormat="1" ht="15.75"/>
    <row r="1086" s="38" customFormat="1" ht="15.75"/>
    <row r="1087" s="38" customFormat="1" ht="15.75"/>
    <row r="1088" s="38" customFormat="1" ht="15.75"/>
    <row r="1089" s="38" customFormat="1" ht="15.75"/>
    <row r="1090" s="38" customFormat="1" ht="15.75"/>
    <row r="1091" s="38" customFormat="1" ht="15.75"/>
    <row r="1092" s="38" customFormat="1" ht="15.75"/>
    <row r="1093" s="38" customFormat="1" ht="15.75"/>
    <row r="1094" s="38" customFormat="1" ht="15.75"/>
    <row r="1095" s="38" customFormat="1" ht="15.75"/>
    <row r="1096" s="38" customFormat="1" ht="15.75"/>
    <row r="1097" s="38" customFormat="1" ht="15.75"/>
    <row r="1098" s="38" customFormat="1" ht="15.75"/>
    <row r="1099" s="38" customFormat="1" ht="15.75"/>
    <row r="1100" s="38" customFormat="1" ht="15.75"/>
    <row r="1101" s="38" customFormat="1" ht="15.75"/>
    <row r="1102" s="38" customFormat="1" ht="15.75"/>
    <row r="1103" s="38" customFormat="1" ht="15.75"/>
    <row r="1104" s="38" customFormat="1" ht="15.75"/>
    <row r="1105" s="38" customFormat="1" ht="15.75"/>
    <row r="1106" s="38" customFormat="1" ht="15.75"/>
    <row r="1107" s="38" customFormat="1" ht="15.75"/>
    <row r="1108" s="38" customFormat="1" ht="15.75"/>
    <row r="1109" s="38" customFormat="1" ht="15.75"/>
    <row r="1110" s="38" customFormat="1" ht="15.75"/>
    <row r="1111" s="38" customFormat="1" ht="15.75"/>
    <row r="1112" s="38" customFormat="1" ht="15.75"/>
    <row r="1113" s="38" customFormat="1" ht="15.75"/>
    <row r="1114" s="38" customFormat="1" ht="15.75"/>
    <row r="1115" s="38" customFormat="1" ht="15.75"/>
    <row r="1116" s="38" customFormat="1" ht="15.75"/>
    <row r="1117" s="38" customFormat="1" ht="15.75"/>
    <row r="1118" s="38" customFormat="1" ht="15.75"/>
    <row r="1119" s="38" customFormat="1" ht="15.75"/>
    <row r="1120" s="38" customFormat="1" ht="15.75"/>
    <row r="1121" s="38" customFormat="1" ht="15.75"/>
    <row r="1122" s="38" customFormat="1" ht="15.75"/>
    <row r="1123" s="38" customFormat="1" ht="15.75"/>
    <row r="1124" s="38" customFormat="1" ht="15.75"/>
    <row r="1125" s="38" customFormat="1" ht="15.75"/>
    <row r="1126" s="38" customFormat="1" ht="15.75"/>
    <row r="1127" s="38" customFormat="1" ht="15.75"/>
    <row r="1128" s="38" customFormat="1" ht="15.75"/>
    <row r="1129" s="38" customFormat="1" ht="15.75"/>
    <row r="1130" s="38" customFormat="1" ht="15.75"/>
    <row r="1131" s="38" customFormat="1" ht="15.75"/>
    <row r="1132" s="38" customFormat="1" ht="15.75"/>
    <row r="1133" s="38" customFormat="1" ht="15.75"/>
    <row r="1134" s="38" customFormat="1" ht="15.75"/>
    <row r="1135" s="38" customFormat="1" ht="15.75"/>
    <row r="1136" s="38" customFormat="1" ht="15.75"/>
    <row r="1137" s="38" customFormat="1" ht="15.75"/>
    <row r="1138" s="38" customFormat="1" ht="15.75"/>
    <row r="1139" s="38" customFormat="1" ht="15.75"/>
    <row r="1140" s="38" customFormat="1" ht="15.75"/>
    <row r="1141" s="38" customFormat="1" ht="15.75"/>
    <row r="1142" s="38" customFormat="1" ht="15.75"/>
    <row r="1143" s="38" customFormat="1" ht="15.75"/>
    <row r="1144" s="38" customFormat="1" ht="15.75"/>
    <row r="1145" s="38" customFormat="1" ht="15.75"/>
    <row r="1146" s="38" customFormat="1" ht="15.75"/>
    <row r="1147" s="38" customFormat="1" ht="15.75"/>
    <row r="1148" s="38" customFormat="1" ht="15.75"/>
    <row r="1149" s="38" customFormat="1" ht="15.75"/>
    <row r="1150" s="38" customFormat="1" ht="15.75"/>
    <row r="1151" s="38" customFormat="1" ht="15.75"/>
    <row r="1152" s="38" customFormat="1" ht="15.75"/>
    <row r="1153" s="38" customFormat="1" ht="15.75"/>
    <row r="1154" s="38" customFormat="1" ht="15.75"/>
    <row r="1155" s="38" customFormat="1" ht="15.75"/>
    <row r="1156" s="38" customFormat="1" ht="15.75"/>
    <row r="1157" s="38" customFormat="1" ht="15.75"/>
    <row r="1158" s="38" customFormat="1" ht="15.75"/>
    <row r="1159" s="38" customFormat="1" ht="15.75"/>
    <row r="1160" s="38" customFormat="1" ht="15.75"/>
    <row r="1161" s="38" customFormat="1" ht="15.75"/>
    <row r="1162" s="38" customFormat="1" ht="15.75"/>
    <row r="1163" s="38" customFormat="1" ht="15.75"/>
    <row r="1164" s="38" customFormat="1" ht="15.75"/>
    <row r="1165" s="38" customFormat="1" ht="15.75"/>
    <row r="1166" s="38" customFormat="1" ht="15.75"/>
    <row r="1167" s="38" customFormat="1" ht="15.75"/>
    <row r="1168" s="38" customFormat="1" ht="15.75"/>
    <row r="1169" s="38" customFormat="1" ht="15.75"/>
    <row r="1170" s="38" customFormat="1" ht="15.75"/>
    <row r="1171" s="38" customFormat="1" ht="15.75"/>
    <row r="1172" s="38" customFormat="1" ht="15.75"/>
    <row r="1173" s="38" customFormat="1" ht="15.75"/>
    <row r="1174" s="38" customFormat="1" ht="15.75"/>
    <row r="1175" s="38" customFormat="1" ht="15.75"/>
    <row r="1176" s="38" customFormat="1" ht="15.75"/>
    <row r="1177" s="38" customFormat="1" ht="15.75"/>
    <row r="1178" s="38" customFormat="1" ht="15.75"/>
    <row r="1179" s="38" customFormat="1" ht="15.75"/>
    <row r="1180" s="38" customFormat="1" ht="15.75"/>
    <row r="1181" s="38" customFormat="1" ht="15.75"/>
    <row r="1182" s="38" customFormat="1" ht="15.75"/>
    <row r="1183" s="38" customFormat="1" ht="15.75"/>
    <row r="1184" s="38" customFormat="1" ht="15.75"/>
    <row r="1185" s="38" customFormat="1" ht="15.75"/>
    <row r="1186" s="38" customFormat="1" ht="15.75"/>
    <row r="1187" s="38" customFormat="1" ht="15.75"/>
    <row r="1188" s="38" customFormat="1" ht="15.75"/>
    <row r="1189" s="38" customFormat="1" ht="15.75"/>
    <row r="1190" s="38" customFormat="1" ht="15.75"/>
    <row r="1191" s="38" customFormat="1" ht="15.75"/>
    <row r="1192" s="38" customFormat="1" ht="15.75"/>
    <row r="1193" s="38" customFormat="1" ht="15.75"/>
    <row r="1194" s="38" customFormat="1" ht="15.75"/>
    <row r="1195" s="38" customFormat="1" ht="15.75"/>
    <row r="1196" s="38" customFormat="1" ht="15.75"/>
    <row r="1197" s="38" customFormat="1" ht="15.75"/>
    <row r="1198" s="38" customFormat="1" ht="15.75"/>
    <row r="1199" s="38" customFormat="1" ht="15.75"/>
    <row r="1200" s="38" customFormat="1" ht="15.75"/>
    <row r="1201" s="38" customFormat="1" ht="15.75"/>
    <row r="1202" s="38" customFormat="1" ht="15.75"/>
    <row r="1203" s="38" customFormat="1" ht="15.75"/>
    <row r="1204" s="38" customFormat="1" ht="15.75"/>
    <row r="1205" s="38" customFormat="1" ht="15.75"/>
    <row r="1206" s="38" customFormat="1" ht="15.75"/>
    <row r="1207" s="38" customFormat="1" ht="15.75"/>
    <row r="1208" s="38" customFormat="1" ht="15.75"/>
    <row r="1209" s="38" customFormat="1" ht="15.75"/>
    <row r="1210" s="38" customFormat="1" ht="15.75"/>
    <row r="1211" s="38" customFormat="1" ht="15.75"/>
    <row r="1212" s="38" customFormat="1" ht="15.75"/>
    <row r="1213" s="38" customFormat="1" ht="15.75"/>
    <row r="1214" s="38" customFormat="1" ht="15.75"/>
    <row r="1215" s="38" customFormat="1" ht="15.75"/>
    <row r="1216" s="38" customFormat="1" ht="15.75"/>
    <row r="1217" s="38" customFormat="1" ht="15.75"/>
    <row r="1218" s="38" customFormat="1" ht="15.75"/>
    <row r="1219" s="38" customFormat="1" ht="15.75"/>
    <row r="1220" s="38" customFormat="1" ht="15.75"/>
    <row r="1221" s="38" customFormat="1" ht="15.75"/>
    <row r="1222" s="38" customFormat="1" ht="15.75"/>
    <row r="1223" s="38" customFormat="1" ht="15.75"/>
    <row r="1224" s="38" customFormat="1" ht="15.75"/>
    <row r="1225" s="38" customFormat="1" ht="15.75"/>
    <row r="1226" s="38" customFormat="1" ht="15.75"/>
    <row r="1227" s="38" customFormat="1" ht="15.75"/>
    <row r="1228" s="38" customFormat="1" ht="15.75"/>
    <row r="1229" s="38" customFormat="1" ht="15.75"/>
    <row r="1230" s="38" customFormat="1" ht="15.75"/>
    <row r="1231" s="38" customFormat="1" ht="15.75"/>
    <row r="1232" s="38" customFormat="1" ht="15.75"/>
    <row r="1233" s="38" customFormat="1" ht="15.75"/>
    <row r="1234" s="38" customFormat="1" ht="15.75"/>
    <row r="1235" s="38" customFormat="1" ht="15.75"/>
    <row r="1236" s="38" customFormat="1" ht="15.75"/>
    <row r="1237" s="38" customFormat="1" ht="15.75"/>
    <row r="1238" s="38" customFormat="1" ht="15.75"/>
    <row r="1239" s="38" customFormat="1" ht="15.75"/>
    <row r="1240" s="38" customFormat="1" ht="15.75"/>
    <row r="1241" s="38" customFormat="1" ht="15.75"/>
    <row r="1242" s="38" customFormat="1" ht="15.75"/>
    <row r="1243" s="38" customFormat="1" ht="15.75"/>
    <row r="1244" s="38" customFormat="1" ht="15.75"/>
    <row r="1245" s="38" customFormat="1" ht="15.75"/>
    <row r="1246" s="38" customFormat="1" ht="15.75"/>
    <row r="1247" s="38" customFormat="1" ht="15.75"/>
    <row r="1248" s="38" customFormat="1" ht="15.75"/>
    <row r="1249" s="38" customFormat="1" ht="15.75"/>
    <row r="1250" s="38" customFormat="1" ht="15.75"/>
    <row r="1251" s="38" customFormat="1" ht="15.75"/>
    <row r="1252" s="38" customFormat="1" ht="15.75"/>
    <row r="1253" s="38" customFormat="1" ht="15.75"/>
    <row r="1254" s="38" customFormat="1" ht="15.75"/>
    <row r="1255" s="38" customFormat="1" ht="15.75"/>
    <row r="1256" s="38" customFormat="1" ht="15.75"/>
    <row r="1257" s="38" customFormat="1" ht="15.75"/>
    <row r="1258" s="38" customFormat="1" ht="15.75"/>
    <row r="1259" s="38" customFormat="1" ht="15.75"/>
    <row r="1260" s="38" customFormat="1" ht="15.75"/>
    <row r="1261" s="38" customFormat="1" ht="15.75"/>
    <row r="1262" s="38" customFormat="1" ht="15.75"/>
    <row r="1263" s="38" customFormat="1" ht="15.75"/>
    <row r="1264" s="38" customFormat="1" ht="15.75"/>
    <row r="1265" s="38" customFormat="1" ht="15.75"/>
    <row r="1266" s="38" customFormat="1" ht="15.75"/>
    <row r="1267" s="38" customFormat="1" ht="15.75"/>
    <row r="1268" s="38" customFormat="1" ht="15.75"/>
    <row r="1269" s="38" customFormat="1" ht="15.75"/>
    <row r="1270" s="38" customFormat="1" ht="15.75"/>
    <row r="1271" s="38" customFormat="1" ht="15.75"/>
    <row r="1272" s="38" customFormat="1" ht="15.75"/>
    <row r="1273" s="38" customFormat="1" ht="15.75"/>
    <row r="1274" s="38" customFormat="1" ht="15.75"/>
    <row r="1275" s="38" customFormat="1" ht="15.75"/>
    <row r="1276" s="38" customFormat="1" ht="15.75"/>
    <row r="1277" s="38" customFormat="1" ht="15.75"/>
    <row r="1278" s="38" customFormat="1" ht="15.75"/>
    <row r="1279" s="38" customFormat="1" ht="15.75"/>
    <row r="1280" s="38" customFormat="1" ht="15.75"/>
    <row r="1281" s="38" customFormat="1" ht="15.75"/>
    <row r="1282" s="38" customFormat="1" ht="15.75"/>
    <row r="1283" s="38" customFormat="1" ht="15.75"/>
    <row r="1284" s="38" customFormat="1" ht="15.75"/>
    <row r="1285" s="38" customFormat="1" ht="15.75"/>
    <row r="1286" s="38" customFormat="1" ht="15.75"/>
    <row r="1287" s="38" customFormat="1" ht="15.75"/>
    <row r="1288" s="38" customFormat="1" ht="15.75"/>
    <row r="1289" s="38" customFormat="1" ht="15.75"/>
    <row r="1290" s="38" customFormat="1" ht="15.75"/>
    <row r="1291" s="38" customFormat="1" ht="15.75"/>
    <row r="1292" s="38" customFormat="1" ht="15.75"/>
    <row r="1293" s="38" customFormat="1" ht="15.75"/>
    <row r="1294" s="38" customFormat="1" ht="15.75"/>
    <row r="1295" s="38" customFormat="1" ht="15.75"/>
    <row r="1296" s="38" customFormat="1" ht="15.75"/>
    <row r="1297" s="38" customFormat="1" ht="15.75"/>
    <row r="1298" s="38" customFormat="1" ht="15.75"/>
    <row r="1299" s="38" customFormat="1" ht="15.75"/>
    <row r="1300" s="38" customFormat="1" ht="15.75"/>
    <row r="1301" s="38" customFormat="1" ht="15.75"/>
    <row r="1302" s="38" customFormat="1" ht="15.75"/>
    <row r="1303" s="38" customFormat="1" ht="15.75"/>
    <row r="1304" s="38" customFormat="1" ht="15.75"/>
    <row r="1305" s="38" customFormat="1" ht="15.75"/>
    <row r="1306" s="38" customFormat="1" ht="15.75"/>
    <row r="1307" s="38" customFormat="1" ht="15.75"/>
    <row r="1308" s="38" customFormat="1" ht="15.75"/>
    <row r="1309" s="38" customFormat="1" ht="15.75"/>
    <row r="1310" s="38" customFormat="1" ht="15.75"/>
    <row r="1311" s="38" customFormat="1" ht="15.75"/>
    <row r="1312" s="38" customFormat="1" ht="15.75"/>
    <row r="1313" s="38" customFormat="1" ht="15.75"/>
    <row r="1314" s="38" customFormat="1" ht="15.75"/>
    <row r="1315" s="38" customFormat="1" ht="15.75"/>
    <row r="1316" s="38" customFormat="1" ht="15.75"/>
    <row r="1317" s="38" customFormat="1" ht="15.75"/>
    <row r="1318" s="38" customFormat="1" ht="15.75"/>
    <row r="1319" s="38" customFormat="1" ht="15.75"/>
    <row r="1320" s="38" customFormat="1" ht="15.75"/>
    <row r="1321" s="38" customFormat="1" ht="15.75"/>
    <row r="1322" s="38" customFormat="1" ht="15.75"/>
    <row r="1323" s="38" customFormat="1" ht="15.75"/>
    <row r="1324" s="38" customFormat="1" ht="15.75"/>
    <row r="1325" s="38" customFormat="1" ht="15.75"/>
    <row r="1326" s="38" customFormat="1" ht="15.75"/>
    <row r="1327" s="38" customFormat="1" ht="15.75"/>
    <row r="1328" s="38" customFormat="1" ht="15.75"/>
    <row r="1329" s="38" customFormat="1" ht="15.75"/>
    <row r="1330" s="38" customFormat="1" ht="15.75"/>
    <row r="1331" s="38" customFormat="1" ht="15.75"/>
    <row r="1332" s="38" customFormat="1" ht="15.75"/>
    <row r="1333" s="38" customFormat="1" ht="15.75"/>
    <row r="1334" s="38" customFormat="1" ht="15.75"/>
    <row r="1335" s="38" customFormat="1" ht="15.75"/>
    <row r="1336" s="38" customFormat="1" ht="15.75"/>
    <row r="1337" s="38" customFormat="1" ht="15.75"/>
    <row r="1338" s="38" customFormat="1" ht="15.75"/>
    <row r="1339" s="38" customFormat="1" ht="15.75"/>
    <row r="1340" s="38" customFormat="1" ht="15.75"/>
    <row r="1341" s="38" customFormat="1" ht="15.75"/>
    <row r="1342" s="38" customFormat="1" ht="15.75"/>
    <row r="1343" s="38" customFormat="1" ht="15.75"/>
    <row r="1344" s="38" customFormat="1" ht="15.75"/>
    <row r="1345" s="38" customFormat="1" ht="15.75"/>
    <row r="1346" s="38" customFormat="1" ht="15.75"/>
    <row r="1347" s="38" customFormat="1" ht="15.75"/>
    <row r="1348" s="38" customFormat="1" ht="15.75"/>
    <row r="1349" s="38" customFormat="1" ht="15.75"/>
    <row r="1350" s="38" customFormat="1" ht="15.75"/>
    <row r="1351" s="38" customFormat="1" ht="15.75"/>
    <row r="1352" s="38" customFormat="1" ht="15.75"/>
    <row r="1353" s="38" customFormat="1" ht="15.75"/>
    <row r="1354" s="38" customFormat="1" ht="15.75"/>
    <row r="1355" s="38" customFormat="1" ht="15.75"/>
    <row r="1356" s="38" customFormat="1" ht="15.75"/>
    <row r="1357" s="38" customFormat="1" ht="15.75"/>
    <row r="1358" s="38" customFormat="1" ht="15.75"/>
    <row r="1359" s="38" customFormat="1" ht="15.75"/>
    <row r="1360" s="38" customFormat="1" ht="15.75"/>
    <row r="1361" s="38" customFormat="1" ht="15.75"/>
    <row r="1362" s="38" customFormat="1" ht="15.75"/>
    <row r="1363" s="38" customFormat="1" ht="15.75"/>
    <row r="1364" s="38" customFormat="1" ht="15.75"/>
    <row r="1365" s="38" customFormat="1" ht="15.75"/>
    <row r="1366" s="38" customFormat="1" ht="15.75"/>
    <row r="1367" s="38" customFormat="1" ht="15.75"/>
    <row r="1368" s="38" customFormat="1" ht="15.75"/>
    <row r="1369" s="38" customFormat="1" ht="15.75"/>
    <row r="1370" s="38" customFormat="1" ht="15.75"/>
    <row r="1371" s="38" customFormat="1" ht="15.75"/>
    <row r="1372" s="38" customFormat="1" ht="15.75"/>
    <row r="1373" s="38" customFormat="1" ht="15.75"/>
    <row r="1374" s="38" customFormat="1" ht="15.75"/>
    <row r="1375" s="38" customFormat="1" ht="15.75"/>
    <row r="1376" s="38" customFormat="1" ht="15.75"/>
    <row r="1377" s="38" customFormat="1" ht="15.75"/>
    <row r="1378" s="38" customFormat="1" ht="15.75"/>
  </sheetData>
  <sheetProtection/>
  <mergeCells count="11">
    <mergeCell ref="A11:A14"/>
    <mergeCell ref="A15:A18"/>
    <mergeCell ref="A19:A22"/>
    <mergeCell ref="A23:A26"/>
    <mergeCell ref="A27:A30"/>
    <mergeCell ref="E1:F1"/>
    <mergeCell ref="A1:B2"/>
    <mergeCell ref="C1:C2"/>
    <mergeCell ref="D1:D2"/>
    <mergeCell ref="A3:A6"/>
    <mergeCell ref="A7:A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&amp;C&amp;"Arial,Gras"&amp;12PREMIER DEGRE PUBLIC
CONSTAT RENTREE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zoomScalePageLayoutView="0" workbookViewId="0" topLeftCell="A7">
      <selection activeCell="H34" sqref="H34"/>
    </sheetView>
  </sheetViews>
  <sheetFormatPr defaultColWidth="11.421875" defaultRowHeight="12.75"/>
  <cols>
    <col min="3" max="26" width="8.7109375" style="0" customWidth="1"/>
  </cols>
  <sheetData>
    <row r="1" spans="1:22" ht="46.5" customHeight="1">
      <c r="A1" s="207" t="s">
        <v>23</v>
      </c>
      <c r="B1" s="20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 customHeight="1">
      <c r="A2" s="4"/>
      <c r="B2" s="4"/>
      <c r="C2" s="189" t="s">
        <v>71</v>
      </c>
      <c r="D2" s="190"/>
      <c r="E2" s="190"/>
      <c r="F2" s="190"/>
      <c r="G2" s="191"/>
      <c r="H2" s="192" t="s">
        <v>75</v>
      </c>
      <c r="I2" s="193"/>
      <c r="J2" s="193"/>
      <c r="K2" s="193"/>
      <c r="L2" s="194"/>
      <c r="M2" s="195" t="s">
        <v>12</v>
      </c>
      <c r="N2" s="195"/>
      <c r="O2" s="195"/>
      <c r="P2" s="195"/>
      <c r="Q2" s="195"/>
      <c r="R2" s="195"/>
      <c r="S2" s="195"/>
      <c r="T2" s="195"/>
      <c r="U2" s="195"/>
      <c r="V2" s="195"/>
    </row>
    <row r="3" spans="1:22" ht="15" customHeight="1">
      <c r="A3" s="4"/>
      <c r="B3" s="11"/>
      <c r="C3" s="196" t="s">
        <v>24</v>
      </c>
      <c r="D3" s="196"/>
      <c r="E3" s="196"/>
      <c r="F3" s="196"/>
      <c r="G3" s="197" t="s">
        <v>25</v>
      </c>
      <c r="H3" s="199" t="s">
        <v>24</v>
      </c>
      <c r="I3" s="199"/>
      <c r="J3" s="199"/>
      <c r="K3" s="199"/>
      <c r="L3" s="200" t="s">
        <v>25</v>
      </c>
      <c r="M3" s="195" t="s">
        <v>26</v>
      </c>
      <c r="N3" s="195"/>
      <c r="O3" s="195" t="s">
        <v>27</v>
      </c>
      <c r="P3" s="195"/>
      <c r="Q3" s="195" t="s">
        <v>28</v>
      </c>
      <c r="R3" s="195"/>
      <c r="S3" s="195" t="s">
        <v>29</v>
      </c>
      <c r="T3" s="195"/>
      <c r="U3" s="195" t="s">
        <v>16</v>
      </c>
      <c r="V3" s="195"/>
    </row>
    <row r="4" spans="1:22" ht="21.75" customHeight="1">
      <c r="A4" s="22" t="s">
        <v>13</v>
      </c>
      <c r="B4" s="22" t="s">
        <v>14</v>
      </c>
      <c r="C4" s="79" t="s">
        <v>30</v>
      </c>
      <c r="D4" s="131" t="s">
        <v>27</v>
      </c>
      <c r="E4" s="80" t="s">
        <v>28</v>
      </c>
      <c r="F4" s="81" t="s">
        <v>31</v>
      </c>
      <c r="G4" s="198"/>
      <c r="H4" s="149" t="s">
        <v>30</v>
      </c>
      <c r="I4" s="150" t="s">
        <v>27</v>
      </c>
      <c r="J4" s="151" t="s">
        <v>28</v>
      </c>
      <c r="K4" s="152" t="s">
        <v>31</v>
      </c>
      <c r="L4" s="201"/>
      <c r="M4" s="96" t="s">
        <v>32</v>
      </c>
      <c r="N4" s="96" t="s">
        <v>33</v>
      </c>
      <c r="O4" s="96" t="s">
        <v>32</v>
      </c>
      <c r="P4" s="96" t="s">
        <v>33</v>
      </c>
      <c r="Q4" s="96" t="s">
        <v>32</v>
      </c>
      <c r="R4" s="96" t="s">
        <v>33</v>
      </c>
      <c r="S4" s="96" t="s">
        <v>32</v>
      </c>
      <c r="T4" s="96" t="s">
        <v>33</v>
      </c>
      <c r="U4" s="96" t="s">
        <v>32</v>
      </c>
      <c r="V4" s="96" t="s">
        <v>33</v>
      </c>
    </row>
    <row r="5" spans="1:22" ht="15" customHeight="1">
      <c r="A5" s="10" t="s">
        <v>17</v>
      </c>
      <c r="B5" s="1" t="s">
        <v>1</v>
      </c>
      <c r="C5" s="82">
        <v>164</v>
      </c>
      <c r="D5" s="83">
        <v>2657</v>
      </c>
      <c r="E5" s="82">
        <v>2702</v>
      </c>
      <c r="F5" s="83">
        <v>2953</v>
      </c>
      <c r="G5" s="84">
        <f aca="true" t="shared" si="0" ref="G5:G10">SUM(C5:F5)</f>
        <v>8476</v>
      </c>
      <c r="H5" s="153">
        <v>142</v>
      </c>
      <c r="I5" s="154">
        <v>2537</v>
      </c>
      <c r="J5" s="153">
        <v>2682</v>
      </c>
      <c r="K5" s="154">
        <v>2725</v>
      </c>
      <c r="L5" s="155">
        <f aca="true" t="shared" si="1" ref="L5:L10">SUM(H5:K5)</f>
        <v>8086</v>
      </c>
      <c r="M5" s="97">
        <f>H5-C5</f>
        <v>-22</v>
      </c>
      <c r="N5" s="98">
        <f>M5*100/C5</f>
        <v>-13.414634146341463</v>
      </c>
      <c r="O5" s="97">
        <f>I5-D5</f>
        <v>-120</v>
      </c>
      <c r="P5" s="98">
        <f>O5*100/D5</f>
        <v>-4.516371847948815</v>
      </c>
      <c r="Q5" s="97">
        <f>J5-E5</f>
        <v>-20</v>
      </c>
      <c r="R5" s="98">
        <f aca="true" t="shared" si="2" ref="R5:R11">Q5*100/E5</f>
        <v>-0.7401924500370096</v>
      </c>
      <c r="S5" s="97">
        <f>K5-F5</f>
        <v>-228</v>
      </c>
      <c r="T5" s="98">
        <f>S5*100/F5</f>
        <v>-7.720961733830003</v>
      </c>
      <c r="U5" s="99">
        <f>L5-G5</f>
        <v>-390</v>
      </c>
      <c r="V5" s="100">
        <f>U5*100/G5</f>
        <v>-4.601226993865031</v>
      </c>
    </row>
    <row r="6" spans="1:22" ht="15" customHeight="1">
      <c r="A6" s="10" t="s">
        <v>18</v>
      </c>
      <c r="B6" s="3" t="s">
        <v>3</v>
      </c>
      <c r="C6" s="82">
        <v>205</v>
      </c>
      <c r="D6" s="83">
        <v>4695</v>
      </c>
      <c r="E6" s="82">
        <v>4720</v>
      </c>
      <c r="F6" s="83">
        <v>5038</v>
      </c>
      <c r="G6" s="84">
        <f t="shared" si="0"/>
        <v>14658</v>
      </c>
      <c r="H6" s="153">
        <v>164</v>
      </c>
      <c r="I6" s="154">
        <v>4355</v>
      </c>
      <c r="J6" s="153">
        <v>4757</v>
      </c>
      <c r="K6" s="154">
        <v>4802</v>
      </c>
      <c r="L6" s="155">
        <f t="shared" si="1"/>
        <v>14078</v>
      </c>
      <c r="M6" s="101">
        <f aca="true" t="shared" si="3" ref="M6:M11">H6-C6</f>
        <v>-41</v>
      </c>
      <c r="N6" s="102">
        <f aca="true" t="shared" si="4" ref="N6:N11">M6*100/C6</f>
        <v>-20</v>
      </c>
      <c r="O6" s="101">
        <f aca="true" t="shared" si="5" ref="O6:O11">I6-D6</f>
        <v>-340</v>
      </c>
      <c r="P6" s="102">
        <f aca="true" t="shared" si="6" ref="P6:P11">O6*100/D6</f>
        <v>-7.24174653887114</v>
      </c>
      <c r="Q6" s="101">
        <f aca="true" t="shared" si="7" ref="Q6:Q11">J6-E6</f>
        <v>37</v>
      </c>
      <c r="R6" s="102">
        <f t="shared" si="2"/>
        <v>0.7838983050847458</v>
      </c>
      <c r="S6" s="101">
        <f aca="true" t="shared" si="8" ref="S6:S11">K6-F6</f>
        <v>-236</v>
      </c>
      <c r="T6" s="102">
        <f aca="true" t="shared" si="9" ref="T6:T11">S6*100/F6</f>
        <v>-4.684398570861453</v>
      </c>
      <c r="U6" s="103">
        <f aca="true" t="shared" si="10" ref="U6:U11">L6-G6</f>
        <v>-580</v>
      </c>
      <c r="V6" s="104">
        <f aca="true" t="shared" si="11" ref="V6:V11">U6*100/G6</f>
        <v>-3.9568836130440714</v>
      </c>
    </row>
    <row r="7" spans="1:22" ht="15" customHeight="1">
      <c r="A7" s="10" t="s">
        <v>19</v>
      </c>
      <c r="B7" s="1" t="s">
        <v>5</v>
      </c>
      <c r="C7" s="82">
        <v>245</v>
      </c>
      <c r="D7" s="83">
        <v>1672</v>
      </c>
      <c r="E7" s="82">
        <v>1826</v>
      </c>
      <c r="F7" s="83">
        <v>2020</v>
      </c>
      <c r="G7" s="84">
        <f t="shared" si="0"/>
        <v>5763</v>
      </c>
      <c r="H7" s="153">
        <v>177</v>
      </c>
      <c r="I7" s="154">
        <v>1624</v>
      </c>
      <c r="J7" s="153">
        <v>1722</v>
      </c>
      <c r="K7" s="154">
        <v>1904</v>
      </c>
      <c r="L7" s="155">
        <f t="shared" si="1"/>
        <v>5427</v>
      </c>
      <c r="M7" s="101">
        <f t="shared" si="3"/>
        <v>-68</v>
      </c>
      <c r="N7" s="102">
        <f t="shared" si="4"/>
        <v>-27.755102040816325</v>
      </c>
      <c r="O7" s="101">
        <f t="shared" si="5"/>
        <v>-48</v>
      </c>
      <c r="P7" s="102">
        <f t="shared" si="6"/>
        <v>-2.8708133971291865</v>
      </c>
      <c r="Q7" s="101">
        <f t="shared" si="7"/>
        <v>-104</v>
      </c>
      <c r="R7" s="102">
        <f t="shared" si="2"/>
        <v>-5.695509309967141</v>
      </c>
      <c r="S7" s="101">
        <f t="shared" si="8"/>
        <v>-116</v>
      </c>
      <c r="T7" s="102">
        <f t="shared" si="9"/>
        <v>-5.742574257425742</v>
      </c>
      <c r="U7" s="103">
        <f t="shared" si="10"/>
        <v>-336</v>
      </c>
      <c r="V7" s="104">
        <f t="shared" si="11"/>
        <v>-5.830296720458095</v>
      </c>
    </row>
    <row r="8" spans="1:22" ht="15" customHeight="1">
      <c r="A8" s="10" t="s">
        <v>20</v>
      </c>
      <c r="B8" s="3" t="s">
        <v>7</v>
      </c>
      <c r="C8" s="82">
        <v>287</v>
      </c>
      <c r="D8" s="83">
        <v>5851</v>
      </c>
      <c r="E8" s="82">
        <v>6043</v>
      </c>
      <c r="F8" s="83">
        <v>6356</v>
      </c>
      <c r="G8" s="84">
        <f t="shared" si="0"/>
        <v>18537</v>
      </c>
      <c r="H8" s="153">
        <v>241</v>
      </c>
      <c r="I8" s="154">
        <v>5585</v>
      </c>
      <c r="J8" s="153">
        <v>5954</v>
      </c>
      <c r="K8" s="154">
        <v>6249</v>
      </c>
      <c r="L8" s="155">
        <f t="shared" si="1"/>
        <v>18029</v>
      </c>
      <c r="M8" s="101">
        <f t="shared" si="3"/>
        <v>-46</v>
      </c>
      <c r="N8" s="102">
        <f t="shared" si="4"/>
        <v>-16.027874564459932</v>
      </c>
      <c r="O8" s="101">
        <f t="shared" si="5"/>
        <v>-266</v>
      </c>
      <c r="P8" s="102">
        <f t="shared" si="6"/>
        <v>-4.546231413433601</v>
      </c>
      <c r="Q8" s="101">
        <f t="shared" si="7"/>
        <v>-89</v>
      </c>
      <c r="R8" s="102">
        <f t="shared" si="2"/>
        <v>-1.472778421313917</v>
      </c>
      <c r="S8" s="101">
        <f t="shared" si="8"/>
        <v>-107</v>
      </c>
      <c r="T8" s="102">
        <f t="shared" si="9"/>
        <v>-1.683448709880428</v>
      </c>
      <c r="U8" s="103">
        <f t="shared" si="10"/>
        <v>-508</v>
      </c>
      <c r="V8" s="104">
        <f t="shared" si="11"/>
        <v>-2.7404650159141175</v>
      </c>
    </row>
    <row r="9" spans="1:22" ht="15" customHeight="1">
      <c r="A9" s="10" t="s">
        <v>21</v>
      </c>
      <c r="B9" s="1" t="s">
        <v>9</v>
      </c>
      <c r="C9" s="82">
        <v>198</v>
      </c>
      <c r="D9" s="83">
        <v>2877</v>
      </c>
      <c r="E9" s="82">
        <v>3066</v>
      </c>
      <c r="F9" s="83">
        <v>3341</v>
      </c>
      <c r="G9" s="84">
        <f t="shared" si="0"/>
        <v>9482</v>
      </c>
      <c r="H9" s="153">
        <v>155</v>
      </c>
      <c r="I9" s="154">
        <v>2832</v>
      </c>
      <c r="J9" s="153">
        <v>2972</v>
      </c>
      <c r="K9" s="154">
        <v>3132</v>
      </c>
      <c r="L9" s="155">
        <f t="shared" si="1"/>
        <v>9091</v>
      </c>
      <c r="M9" s="101">
        <f t="shared" si="3"/>
        <v>-43</v>
      </c>
      <c r="N9" s="102">
        <f t="shared" si="4"/>
        <v>-21.717171717171716</v>
      </c>
      <c r="O9" s="101">
        <f t="shared" si="5"/>
        <v>-45</v>
      </c>
      <c r="P9" s="102">
        <f t="shared" si="6"/>
        <v>-1.5641293013555788</v>
      </c>
      <c r="Q9" s="101">
        <f t="shared" si="7"/>
        <v>-94</v>
      </c>
      <c r="R9" s="102">
        <f t="shared" si="2"/>
        <v>-3.065883887801696</v>
      </c>
      <c r="S9" s="101">
        <f t="shared" si="8"/>
        <v>-209</v>
      </c>
      <c r="T9" s="102">
        <f t="shared" si="9"/>
        <v>-6.255612092187968</v>
      </c>
      <c r="U9" s="103">
        <f t="shared" si="10"/>
        <v>-391</v>
      </c>
      <c r="V9" s="104">
        <f t="shared" si="11"/>
        <v>-4.123602615481966</v>
      </c>
    </row>
    <row r="10" spans="1:22" ht="15" customHeight="1" thickBot="1">
      <c r="A10" s="10" t="s">
        <v>22</v>
      </c>
      <c r="B10" s="1" t="s">
        <v>11</v>
      </c>
      <c r="C10" s="85">
        <v>299</v>
      </c>
      <c r="D10" s="86">
        <v>7298</v>
      </c>
      <c r="E10" s="87">
        <v>7654</v>
      </c>
      <c r="F10" s="86">
        <v>8060</v>
      </c>
      <c r="G10" s="88">
        <f t="shared" si="0"/>
        <v>23311</v>
      </c>
      <c r="H10" s="156">
        <v>247</v>
      </c>
      <c r="I10" s="157">
        <v>7276</v>
      </c>
      <c r="J10" s="158">
        <v>7390</v>
      </c>
      <c r="K10" s="157">
        <v>7814</v>
      </c>
      <c r="L10" s="159">
        <f t="shared" si="1"/>
        <v>22727</v>
      </c>
      <c r="M10" s="105">
        <f t="shared" si="3"/>
        <v>-52</v>
      </c>
      <c r="N10" s="106">
        <f t="shared" si="4"/>
        <v>-17.391304347826086</v>
      </c>
      <c r="O10" s="105">
        <f t="shared" si="5"/>
        <v>-22</v>
      </c>
      <c r="P10" s="106">
        <f>O10*100/D10</f>
        <v>-0.30145245272677446</v>
      </c>
      <c r="Q10" s="105">
        <f t="shared" si="7"/>
        <v>-264</v>
      </c>
      <c r="R10" s="106">
        <f t="shared" si="2"/>
        <v>-3.449176900966815</v>
      </c>
      <c r="S10" s="105">
        <f t="shared" si="8"/>
        <v>-246</v>
      </c>
      <c r="T10" s="106">
        <f t="shared" si="9"/>
        <v>-3.0521091811414394</v>
      </c>
      <c r="U10" s="107">
        <f t="shared" si="10"/>
        <v>-584</v>
      </c>
      <c r="V10" s="108">
        <f t="shared" si="11"/>
        <v>-2.5052550298142506</v>
      </c>
    </row>
    <row r="11" spans="1:22" s="12" customFormat="1" ht="15" customHeight="1" thickTop="1">
      <c r="A11" s="187" t="s">
        <v>55</v>
      </c>
      <c r="B11" s="188"/>
      <c r="C11" s="89">
        <f aca="true" t="shared" si="12" ref="C11:L11">SUM(C5:C10)</f>
        <v>1398</v>
      </c>
      <c r="D11" s="89">
        <f t="shared" si="12"/>
        <v>25050</v>
      </c>
      <c r="E11" s="89">
        <f t="shared" si="12"/>
        <v>26011</v>
      </c>
      <c r="F11" s="89">
        <f t="shared" si="12"/>
        <v>27768</v>
      </c>
      <c r="G11" s="90">
        <f t="shared" si="12"/>
        <v>80227</v>
      </c>
      <c r="H11" s="160">
        <f t="shared" si="12"/>
        <v>1126</v>
      </c>
      <c r="I11" s="160">
        <f t="shared" si="12"/>
        <v>24209</v>
      </c>
      <c r="J11" s="160">
        <f t="shared" si="12"/>
        <v>25477</v>
      </c>
      <c r="K11" s="160">
        <f t="shared" si="12"/>
        <v>26626</v>
      </c>
      <c r="L11" s="161">
        <f t="shared" si="12"/>
        <v>77438</v>
      </c>
      <c r="M11" s="109">
        <f t="shared" si="3"/>
        <v>-272</v>
      </c>
      <c r="N11" s="110">
        <f t="shared" si="4"/>
        <v>-19.45636623748212</v>
      </c>
      <c r="O11" s="109">
        <f t="shared" si="5"/>
        <v>-841</v>
      </c>
      <c r="P11" s="110">
        <f t="shared" si="6"/>
        <v>-3.3572854291417165</v>
      </c>
      <c r="Q11" s="109">
        <f t="shared" si="7"/>
        <v>-534</v>
      </c>
      <c r="R11" s="110">
        <f t="shared" si="2"/>
        <v>-2.0529775864057513</v>
      </c>
      <c r="S11" s="109">
        <f t="shared" si="8"/>
        <v>-1142</v>
      </c>
      <c r="T11" s="110">
        <f t="shared" si="9"/>
        <v>-4.112647651973495</v>
      </c>
      <c r="U11" s="109">
        <f t="shared" si="10"/>
        <v>-2789</v>
      </c>
      <c r="V11" s="110">
        <f t="shared" si="11"/>
        <v>-3.4763857554189985</v>
      </c>
    </row>
    <row r="13" spans="1:2" ht="35.25" customHeight="1">
      <c r="A13" s="207" t="s">
        <v>61</v>
      </c>
      <c r="B13" s="207"/>
    </row>
    <row r="14" spans="1:26" ht="15" customHeight="1">
      <c r="A14" s="4"/>
      <c r="B14" s="11"/>
      <c r="C14" s="189" t="s">
        <v>73</v>
      </c>
      <c r="D14" s="190"/>
      <c r="E14" s="190"/>
      <c r="F14" s="190"/>
      <c r="G14" s="190"/>
      <c r="H14" s="191"/>
      <c r="I14" s="192" t="s">
        <v>76</v>
      </c>
      <c r="J14" s="193"/>
      <c r="K14" s="193"/>
      <c r="L14" s="193"/>
      <c r="M14" s="193"/>
      <c r="N14" s="194"/>
      <c r="O14" s="205" t="s">
        <v>12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37" ht="15" customHeight="1">
      <c r="A15" s="4"/>
      <c r="B15" s="11"/>
      <c r="C15" s="202" t="s">
        <v>34</v>
      </c>
      <c r="D15" s="202" t="s">
        <v>35</v>
      </c>
      <c r="E15" s="202" t="s">
        <v>36</v>
      </c>
      <c r="F15" s="202" t="s">
        <v>37</v>
      </c>
      <c r="G15" s="202" t="s">
        <v>38</v>
      </c>
      <c r="H15" s="197" t="s">
        <v>39</v>
      </c>
      <c r="I15" s="204" t="s">
        <v>34</v>
      </c>
      <c r="J15" s="204" t="s">
        <v>35</v>
      </c>
      <c r="K15" s="204" t="s">
        <v>36</v>
      </c>
      <c r="L15" s="204" t="s">
        <v>37</v>
      </c>
      <c r="M15" s="204" t="s">
        <v>38</v>
      </c>
      <c r="N15" s="200" t="s">
        <v>39</v>
      </c>
      <c r="O15" s="195" t="s">
        <v>34</v>
      </c>
      <c r="P15" s="195"/>
      <c r="Q15" s="195" t="s">
        <v>35</v>
      </c>
      <c r="R15" s="195"/>
      <c r="S15" s="195" t="s">
        <v>36</v>
      </c>
      <c r="T15" s="195"/>
      <c r="U15" s="195" t="s">
        <v>37</v>
      </c>
      <c r="V15" s="195"/>
      <c r="W15" s="195" t="s">
        <v>38</v>
      </c>
      <c r="X15" s="195"/>
      <c r="Y15" s="195" t="s">
        <v>16</v>
      </c>
      <c r="Z15" s="195"/>
      <c r="AA15" s="12"/>
      <c r="AB15" s="12"/>
      <c r="AC15" s="13"/>
      <c r="AD15" s="12"/>
      <c r="AE15" s="13"/>
      <c r="AF15" s="12"/>
      <c r="AG15" s="13"/>
      <c r="AH15" s="12"/>
      <c r="AI15" s="13"/>
      <c r="AJ15" s="12"/>
      <c r="AK15" s="13"/>
    </row>
    <row r="16" spans="1:37" ht="21.75" customHeight="1">
      <c r="A16" s="22" t="s">
        <v>13</v>
      </c>
      <c r="B16" s="22" t="s">
        <v>14</v>
      </c>
      <c r="C16" s="202"/>
      <c r="D16" s="202" t="s">
        <v>35</v>
      </c>
      <c r="E16" s="202" t="s">
        <v>36</v>
      </c>
      <c r="F16" s="202" t="s">
        <v>37</v>
      </c>
      <c r="G16" s="202" t="s">
        <v>38</v>
      </c>
      <c r="H16" s="203"/>
      <c r="I16" s="204"/>
      <c r="J16" s="204" t="s">
        <v>35</v>
      </c>
      <c r="K16" s="204" t="s">
        <v>36</v>
      </c>
      <c r="L16" s="204" t="s">
        <v>37</v>
      </c>
      <c r="M16" s="204" t="s">
        <v>38</v>
      </c>
      <c r="N16" s="206"/>
      <c r="O16" s="111" t="s">
        <v>40</v>
      </c>
      <c r="P16" s="96" t="s">
        <v>33</v>
      </c>
      <c r="Q16" s="112" t="s">
        <v>40</v>
      </c>
      <c r="R16" s="96" t="s">
        <v>33</v>
      </c>
      <c r="S16" s="96" t="s">
        <v>40</v>
      </c>
      <c r="T16" s="96" t="s">
        <v>33</v>
      </c>
      <c r="U16" s="96" t="s">
        <v>40</v>
      </c>
      <c r="V16" s="96" t="s">
        <v>33</v>
      </c>
      <c r="W16" s="96" t="s">
        <v>40</v>
      </c>
      <c r="X16" s="96" t="s">
        <v>33</v>
      </c>
      <c r="Y16" s="96" t="s">
        <v>40</v>
      </c>
      <c r="Z16" s="96" t="s">
        <v>33</v>
      </c>
      <c r="AA16" s="12"/>
      <c r="AB16" s="12"/>
      <c r="AC16" s="13"/>
      <c r="AD16" s="12"/>
      <c r="AE16" s="13"/>
      <c r="AF16" s="12"/>
      <c r="AG16" s="13"/>
      <c r="AH16" s="12"/>
      <c r="AI16" s="13"/>
      <c r="AJ16" s="12"/>
      <c r="AK16" s="13"/>
    </row>
    <row r="17" spans="1:37" ht="15" customHeight="1">
      <c r="A17" s="10" t="s">
        <v>17</v>
      </c>
      <c r="B17" s="1" t="s">
        <v>1</v>
      </c>
      <c r="C17" s="83">
        <v>3043</v>
      </c>
      <c r="D17" s="83">
        <v>2986</v>
      </c>
      <c r="E17" s="83">
        <v>2945</v>
      </c>
      <c r="F17" s="83">
        <v>3075</v>
      </c>
      <c r="G17" s="83">
        <v>3093</v>
      </c>
      <c r="H17" s="91">
        <f aca="true" t="shared" si="13" ref="H17:H22">SUM(C17:G17)</f>
        <v>15142</v>
      </c>
      <c r="I17" s="154">
        <v>3002</v>
      </c>
      <c r="J17" s="154">
        <v>2935</v>
      </c>
      <c r="K17" s="154">
        <v>2952</v>
      </c>
      <c r="L17" s="154">
        <v>2895</v>
      </c>
      <c r="M17" s="154">
        <v>3109</v>
      </c>
      <c r="N17" s="162">
        <f aca="true" t="shared" si="14" ref="N17:N22">SUM(I17:M17)</f>
        <v>14893</v>
      </c>
      <c r="O17" s="101">
        <f>I17-C17</f>
        <v>-41</v>
      </c>
      <c r="P17" s="102">
        <f>O17*100/C17</f>
        <v>-1.3473545842918173</v>
      </c>
      <c r="Q17" s="101">
        <f>J17-D17</f>
        <v>-51</v>
      </c>
      <c r="R17" s="102">
        <f>Q17*100/D17</f>
        <v>-1.707970529135968</v>
      </c>
      <c r="S17" s="101">
        <f>K17-E17</f>
        <v>7</v>
      </c>
      <c r="T17" s="102">
        <f>S17*100/E17</f>
        <v>0.23769100169779286</v>
      </c>
      <c r="U17" s="101">
        <f>L17-F17</f>
        <v>-180</v>
      </c>
      <c r="V17" s="102">
        <f>U17*100/F17</f>
        <v>-5.853658536585366</v>
      </c>
      <c r="W17" s="101">
        <f>M17-G17</f>
        <v>16</v>
      </c>
      <c r="X17" s="102">
        <f>W17*100/G17</f>
        <v>0.5172971225347559</v>
      </c>
      <c r="Y17" s="103">
        <f>N17-H17</f>
        <v>-249</v>
      </c>
      <c r="Z17" s="104">
        <f>Y17*100/H17</f>
        <v>-1.6444327037379474</v>
      </c>
      <c r="AA17" s="12"/>
      <c r="AB17" s="12"/>
      <c r="AC17" s="13"/>
      <c r="AD17" s="12"/>
      <c r="AE17" s="13"/>
      <c r="AF17" s="12"/>
      <c r="AG17" s="13"/>
      <c r="AH17" s="12"/>
      <c r="AI17" s="13"/>
      <c r="AJ17" s="12"/>
      <c r="AK17" s="13"/>
    </row>
    <row r="18" spans="1:37" ht="15" customHeight="1">
      <c r="A18" s="10" t="s">
        <v>18</v>
      </c>
      <c r="B18" s="3" t="s">
        <v>3</v>
      </c>
      <c r="C18" s="83">
        <v>5022</v>
      </c>
      <c r="D18" s="83">
        <v>5181</v>
      </c>
      <c r="E18" s="83">
        <v>5090</v>
      </c>
      <c r="F18" s="83">
        <v>5125</v>
      </c>
      <c r="G18" s="83">
        <v>5024</v>
      </c>
      <c r="H18" s="91">
        <f t="shared" si="13"/>
        <v>25442</v>
      </c>
      <c r="I18" s="154">
        <v>5020</v>
      </c>
      <c r="J18" s="154">
        <v>4965</v>
      </c>
      <c r="K18" s="154">
        <v>5188</v>
      </c>
      <c r="L18" s="154">
        <v>5026</v>
      </c>
      <c r="M18" s="154">
        <v>5144</v>
      </c>
      <c r="N18" s="162">
        <f t="shared" si="14"/>
        <v>25343</v>
      </c>
      <c r="O18" s="101">
        <f aca="true" t="shared" si="15" ref="O18:O23">I18-C18</f>
        <v>-2</v>
      </c>
      <c r="P18" s="102">
        <f aca="true" t="shared" si="16" ref="P18:P23">O18*100/C18</f>
        <v>-0.039824771007566706</v>
      </c>
      <c r="Q18" s="101">
        <f aca="true" t="shared" si="17" ref="Q18:Q23">J18-D18</f>
        <v>-216</v>
      </c>
      <c r="R18" s="102">
        <f aca="true" t="shared" si="18" ref="R18:R23">Q18*100/D18</f>
        <v>-4.169079328314997</v>
      </c>
      <c r="S18" s="101">
        <f aca="true" t="shared" si="19" ref="S18:S23">K18-E18</f>
        <v>98</v>
      </c>
      <c r="T18" s="102">
        <f aca="true" t="shared" si="20" ref="T18:T23">S18*100/E18</f>
        <v>1.925343811394892</v>
      </c>
      <c r="U18" s="101">
        <f aca="true" t="shared" si="21" ref="U18:U23">L18-F18</f>
        <v>-99</v>
      </c>
      <c r="V18" s="102">
        <f aca="true" t="shared" si="22" ref="V18:V23">U18*100/F18</f>
        <v>-1.9317073170731707</v>
      </c>
      <c r="W18" s="101">
        <f aca="true" t="shared" si="23" ref="W18:W23">M18-G18</f>
        <v>120</v>
      </c>
      <c r="X18" s="102">
        <f aca="true" t="shared" si="24" ref="X18:X23">W18*100/G18</f>
        <v>2.388535031847134</v>
      </c>
      <c r="Y18" s="103">
        <f aca="true" t="shared" si="25" ref="Y18:Y23">N18-H18</f>
        <v>-99</v>
      </c>
      <c r="Z18" s="104">
        <f aca="true" t="shared" si="26" ref="Z18:Z23">Y18*100/H18</f>
        <v>-0.38912035217357127</v>
      </c>
      <c r="AA18" s="12"/>
      <c r="AB18" s="12"/>
      <c r="AC18" s="13"/>
      <c r="AD18" s="12"/>
      <c r="AE18" s="13"/>
      <c r="AF18" s="12"/>
      <c r="AG18" s="13"/>
      <c r="AH18" s="12"/>
      <c r="AI18" s="13"/>
      <c r="AJ18" s="12"/>
      <c r="AK18" s="13"/>
    </row>
    <row r="19" spans="1:37" ht="15" customHeight="1">
      <c r="A19" s="10" t="s">
        <v>19</v>
      </c>
      <c r="B19" s="1" t="s">
        <v>5</v>
      </c>
      <c r="C19" s="83">
        <v>1984</v>
      </c>
      <c r="D19" s="83">
        <v>2028</v>
      </c>
      <c r="E19" s="83">
        <v>1943</v>
      </c>
      <c r="F19" s="83">
        <v>2014</v>
      </c>
      <c r="G19" s="83">
        <v>2022</v>
      </c>
      <c r="H19" s="91">
        <f t="shared" si="13"/>
        <v>9991</v>
      </c>
      <c r="I19" s="154">
        <v>1996</v>
      </c>
      <c r="J19" s="154">
        <v>1951</v>
      </c>
      <c r="K19" s="154">
        <v>1997</v>
      </c>
      <c r="L19" s="154">
        <v>1926</v>
      </c>
      <c r="M19" s="154">
        <v>2007</v>
      </c>
      <c r="N19" s="162">
        <f t="shared" si="14"/>
        <v>9877</v>
      </c>
      <c r="O19" s="101">
        <f t="shared" si="15"/>
        <v>12</v>
      </c>
      <c r="P19" s="102">
        <f t="shared" si="16"/>
        <v>0.6048387096774194</v>
      </c>
      <c r="Q19" s="101">
        <f t="shared" si="17"/>
        <v>-77</v>
      </c>
      <c r="R19" s="102">
        <f t="shared" si="18"/>
        <v>-3.796844181459566</v>
      </c>
      <c r="S19" s="101">
        <f t="shared" si="19"/>
        <v>54</v>
      </c>
      <c r="T19" s="102">
        <f t="shared" si="20"/>
        <v>2.779207411219763</v>
      </c>
      <c r="U19" s="101">
        <f t="shared" si="21"/>
        <v>-88</v>
      </c>
      <c r="V19" s="102">
        <f t="shared" si="22"/>
        <v>-4.369414101290963</v>
      </c>
      <c r="W19" s="101">
        <f t="shared" si="23"/>
        <v>-15</v>
      </c>
      <c r="X19" s="102">
        <f t="shared" si="24"/>
        <v>-0.7418397626112759</v>
      </c>
      <c r="Y19" s="103">
        <f t="shared" si="25"/>
        <v>-114</v>
      </c>
      <c r="Z19" s="104">
        <f t="shared" si="26"/>
        <v>-1.1410269242318087</v>
      </c>
      <c r="AA19" s="12"/>
      <c r="AB19" s="12"/>
      <c r="AC19" s="13"/>
      <c r="AD19" s="12"/>
      <c r="AE19" s="13"/>
      <c r="AF19" s="12"/>
      <c r="AG19" s="13"/>
      <c r="AH19" s="12"/>
      <c r="AI19" s="13"/>
      <c r="AJ19" s="12"/>
      <c r="AK19" s="13"/>
    </row>
    <row r="20" spans="1:26" ht="15" customHeight="1">
      <c r="A20" s="10" t="s">
        <v>20</v>
      </c>
      <c r="B20" s="3" t="s">
        <v>7</v>
      </c>
      <c r="C20" s="83">
        <v>6426</v>
      </c>
      <c r="D20" s="83">
        <v>6538</v>
      </c>
      <c r="E20" s="83">
        <v>6371</v>
      </c>
      <c r="F20" s="83">
        <v>6484</v>
      </c>
      <c r="G20" s="83">
        <v>6340</v>
      </c>
      <c r="H20" s="91">
        <f t="shared" si="13"/>
        <v>32159</v>
      </c>
      <c r="I20" s="154">
        <v>6431</v>
      </c>
      <c r="J20" s="154">
        <v>6335</v>
      </c>
      <c r="K20" s="154">
        <v>6573</v>
      </c>
      <c r="L20" s="154">
        <v>6261</v>
      </c>
      <c r="M20" s="154">
        <v>6500</v>
      </c>
      <c r="N20" s="162">
        <f t="shared" si="14"/>
        <v>32100</v>
      </c>
      <c r="O20" s="101">
        <f t="shared" si="15"/>
        <v>5</v>
      </c>
      <c r="P20" s="102">
        <f t="shared" si="16"/>
        <v>0.0778089013383131</v>
      </c>
      <c r="Q20" s="101">
        <f t="shared" si="17"/>
        <v>-203</v>
      </c>
      <c r="R20" s="102">
        <f t="shared" si="18"/>
        <v>-3.1049250535331905</v>
      </c>
      <c r="S20" s="101">
        <f>K20-E20</f>
        <v>202</v>
      </c>
      <c r="T20" s="102">
        <f t="shared" si="20"/>
        <v>3.1706168576361637</v>
      </c>
      <c r="U20" s="101">
        <f t="shared" si="21"/>
        <v>-223</v>
      </c>
      <c r="V20" s="102">
        <f t="shared" si="22"/>
        <v>-3.4392350400987044</v>
      </c>
      <c r="W20" s="101">
        <f t="shared" si="23"/>
        <v>160</v>
      </c>
      <c r="X20" s="102">
        <f t="shared" si="24"/>
        <v>2.5236593059936907</v>
      </c>
      <c r="Y20" s="103">
        <f t="shared" si="25"/>
        <v>-59</v>
      </c>
      <c r="Z20" s="104">
        <f t="shared" si="26"/>
        <v>-0.18346341615099973</v>
      </c>
    </row>
    <row r="21" spans="1:26" ht="15" customHeight="1">
      <c r="A21" s="10" t="s">
        <v>21</v>
      </c>
      <c r="B21" s="1" t="s">
        <v>9</v>
      </c>
      <c r="C21" s="83">
        <v>3355</v>
      </c>
      <c r="D21" s="83">
        <v>3520</v>
      </c>
      <c r="E21" s="83">
        <v>3391</v>
      </c>
      <c r="F21" s="83">
        <v>3457</v>
      </c>
      <c r="G21" s="83">
        <v>3453</v>
      </c>
      <c r="H21" s="91">
        <f t="shared" si="13"/>
        <v>17176</v>
      </c>
      <c r="I21" s="154">
        <v>3330</v>
      </c>
      <c r="J21" s="154">
        <v>3339</v>
      </c>
      <c r="K21" s="154">
        <v>3497</v>
      </c>
      <c r="L21" s="154">
        <v>3326</v>
      </c>
      <c r="M21" s="154">
        <v>3463</v>
      </c>
      <c r="N21" s="162">
        <f t="shared" si="14"/>
        <v>16955</v>
      </c>
      <c r="O21" s="101">
        <f t="shared" si="15"/>
        <v>-25</v>
      </c>
      <c r="P21" s="102">
        <f t="shared" si="16"/>
        <v>-0.7451564828614009</v>
      </c>
      <c r="Q21" s="101">
        <f t="shared" si="17"/>
        <v>-181</v>
      </c>
      <c r="R21" s="102">
        <f t="shared" si="18"/>
        <v>-5.142045454545454</v>
      </c>
      <c r="S21" s="101">
        <f t="shared" si="19"/>
        <v>106</v>
      </c>
      <c r="T21" s="102">
        <f t="shared" si="20"/>
        <v>3.125921557062813</v>
      </c>
      <c r="U21" s="101">
        <f t="shared" si="21"/>
        <v>-131</v>
      </c>
      <c r="V21" s="102">
        <f t="shared" si="22"/>
        <v>-3.7894127856522997</v>
      </c>
      <c r="W21" s="101">
        <f t="shared" si="23"/>
        <v>10</v>
      </c>
      <c r="X21" s="102">
        <f t="shared" si="24"/>
        <v>0.2896032435563278</v>
      </c>
      <c r="Y21" s="103">
        <f t="shared" si="25"/>
        <v>-221</v>
      </c>
      <c r="Z21" s="104">
        <f t="shared" si="26"/>
        <v>-1.2866790870982767</v>
      </c>
    </row>
    <row r="22" spans="1:26" ht="15" customHeight="1" thickBot="1">
      <c r="A22" s="10" t="s">
        <v>22</v>
      </c>
      <c r="B22" s="1" t="s">
        <v>11</v>
      </c>
      <c r="C22" s="86">
        <v>8182</v>
      </c>
      <c r="D22" s="86">
        <v>8212</v>
      </c>
      <c r="E22" s="86">
        <v>8190</v>
      </c>
      <c r="F22" s="86">
        <v>8071</v>
      </c>
      <c r="G22" s="86">
        <v>7961</v>
      </c>
      <c r="H22" s="92">
        <f t="shared" si="13"/>
        <v>40616</v>
      </c>
      <c r="I22" s="157">
        <v>8119</v>
      </c>
      <c r="J22" s="157">
        <v>8036</v>
      </c>
      <c r="K22" s="157">
        <v>8100</v>
      </c>
      <c r="L22" s="157">
        <v>8019</v>
      </c>
      <c r="M22" s="157">
        <v>8018</v>
      </c>
      <c r="N22" s="163">
        <f t="shared" si="14"/>
        <v>40292</v>
      </c>
      <c r="O22" s="105">
        <f t="shared" si="15"/>
        <v>-63</v>
      </c>
      <c r="P22" s="106">
        <f t="shared" si="16"/>
        <v>-0.7699828892691274</v>
      </c>
      <c r="Q22" s="105">
        <f t="shared" si="17"/>
        <v>-176</v>
      </c>
      <c r="R22" s="106">
        <f t="shared" si="18"/>
        <v>-2.143205065757428</v>
      </c>
      <c r="S22" s="105">
        <f t="shared" si="19"/>
        <v>-90</v>
      </c>
      <c r="T22" s="106">
        <f t="shared" si="20"/>
        <v>-1.098901098901099</v>
      </c>
      <c r="U22" s="105">
        <f t="shared" si="21"/>
        <v>-52</v>
      </c>
      <c r="V22" s="106">
        <f t="shared" si="22"/>
        <v>-0.6442819972741916</v>
      </c>
      <c r="W22" s="105">
        <f>M22-G22</f>
        <v>57</v>
      </c>
      <c r="X22" s="106">
        <f t="shared" si="24"/>
        <v>0.7159904534606205</v>
      </c>
      <c r="Y22" s="107">
        <f t="shared" si="25"/>
        <v>-324</v>
      </c>
      <c r="Z22" s="108">
        <f t="shared" si="26"/>
        <v>-0.7977151861335434</v>
      </c>
    </row>
    <row r="23" spans="1:26" ht="15" customHeight="1" thickTop="1">
      <c r="A23" s="187" t="s">
        <v>55</v>
      </c>
      <c r="B23" s="188"/>
      <c r="C23" s="90">
        <f aca="true" t="shared" si="27" ref="C23:H23">SUM(C17:C22)</f>
        <v>28012</v>
      </c>
      <c r="D23" s="90">
        <f t="shared" si="27"/>
        <v>28465</v>
      </c>
      <c r="E23" s="90">
        <f t="shared" si="27"/>
        <v>27930</v>
      </c>
      <c r="F23" s="90">
        <f t="shared" si="27"/>
        <v>28226</v>
      </c>
      <c r="G23" s="90">
        <f t="shared" si="27"/>
        <v>27893</v>
      </c>
      <c r="H23" s="90">
        <f t="shared" si="27"/>
        <v>140526</v>
      </c>
      <c r="I23" s="161">
        <f aca="true" t="shared" si="28" ref="I23:N23">SUM(I17:I22)</f>
        <v>27898</v>
      </c>
      <c r="J23" s="161">
        <f t="shared" si="28"/>
        <v>27561</v>
      </c>
      <c r="K23" s="161">
        <f t="shared" si="28"/>
        <v>28307</v>
      </c>
      <c r="L23" s="161">
        <f t="shared" si="28"/>
        <v>27453</v>
      </c>
      <c r="M23" s="161">
        <f t="shared" si="28"/>
        <v>28241</v>
      </c>
      <c r="N23" s="161">
        <f t="shared" si="28"/>
        <v>139460</v>
      </c>
      <c r="O23" s="109">
        <f t="shared" si="15"/>
        <v>-114</v>
      </c>
      <c r="P23" s="110">
        <f t="shared" si="16"/>
        <v>-0.40696844209624444</v>
      </c>
      <c r="Q23" s="109">
        <f t="shared" si="17"/>
        <v>-904</v>
      </c>
      <c r="R23" s="110">
        <f t="shared" si="18"/>
        <v>-3.1758299666256806</v>
      </c>
      <c r="S23" s="109">
        <f t="shared" si="19"/>
        <v>377</v>
      </c>
      <c r="T23" s="110">
        <f t="shared" si="20"/>
        <v>1.3498030791263873</v>
      </c>
      <c r="U23" s="109">
        <f t="shared" si="21"/>
        <v>-773</v>
      </c>
      <c r="V23" s="110">
        <f t="shared" si="22"/>
        <v>-2.7386097923899952</v>
      </c>
      <c r="W23" s="109">
        <f t="shared" si="23"/>
        <v>348</v>
      </c>
      <c r="X23" s="110">
        <f t="shared" si="24"/>
        <v>1.2476248521134334</v>
      </c>
      <c r="Y23" s="109">
        <f t="shared" si="25"/>
        <v>-1066</v>
      </c>
      <c r="Z23" s="110">
        <f t="shared" si="26"/>
        <v>-0.7585784836969671</v>
      </c>
    </row>
    <row r="24" spans="1:26" s="7" customFormat="1" ht="12.75">
      <c r="A24" s="25"/>
      <c r="B24" s="26"/>
      <c r="C24" s="16"/>
      <c r="D24" s="16"/>
      <c r="E24" s="16"/>
      <c r="F24" s="16"/>
      <c r="G24" s="16"/>
      <c r="H24" s="27"/>
      <c r="I24" s="16"/>
      <c r="J24" s="16"/>
      <c r="K24" s="16"/>
      <c r="L24" s="16"/>
      <c r="M24" s="16"/>
      <c r="N24" s="23"/>
      <c r="O24" s="16"/>
      <c r="P24" s="28"/>
      <c r="Q24" s="16"/>
      <c r="R24" s="28"/>
      <c r="S24" s="16"/>
      <c r="T24" s="28"/>
      <c r="U24" s="16"/>
      <c r="V24" s="28"/>
      <c r="W24" s="16"/>
      <c r="X24" s="28"/>
      <c r="Y24" s="16"/>
      <c r="Z24" s="28"/>
    </row>
    <row r="25" spans="1:2" ht="27.75" customHeight="1">
      <c r="A25" s="207" t="s">
        <v>56</v>
      </c>
      <c r="B25" s="207"/>
    </row>
    <row r="26" spans="1:6" ht="15" customHeight="1">
      <c r="A26" s="4"/>
      <c r="B26" s="4"/>
      <c r="C26" s="93" t="s">
        <v>15</v>
      </c>
      <c r="D26" s="164" t="s">
        <v>15</v>
      </c>
      <c r="E26" s="208" t="s">
        <v>42</v>
      </c>
      <c r="F26" s="209"/>
    </row>
    <row r="27" spans="1:8" ht="21.75" customHeight="1">
      <c r="A27" s="22" t="s">
        <v>13</v>
      </c>
      <c r="B27" s="22" t="s">
        <v>14</v>
      </c>
      <c r="C27" s="94">
        <v>2019</v>
      </c>
      <c r="D27" s="165">
        <v>2020</v>
      </c>
      <c r="E27" s="96" t="s">
        <v>43</v>
      </c>
      <c r="F27" s="96" t="s">
        <v>33</v>
      </c>
      <c r="G27" s="66" t="s">
        <v>41</v>
      </c>
    </row>
    <row r="28" spans="1:6" ht="15" customHeight="1">
      <c r="A28" s="9">
        <v>18</v>
      </c>
      <c r="B28" s="1" t="s">
        <v>1</v>
      </c>
      <c r="C28" s="83">
        <v>222</v>
      </c>
      <c r="D28" s="154">
        <v>266</v>
      </c>
      <c r="E28" s="101">
        <f>D28-C28</f>
        <v>44</v>
      </c>
      <c r="F28" s="102">
        <f aca="true" t="shared" si="29" ref="F28:F34">E28*100/C28</f>
        <v>19.81981981981982</v>
      </c>
    </row>
    <row r="29" spans="1:12" ht="15" customHeight="1">
      <c r="A29" s="10" t="s">
        <v>18</v>
      </c>
      <c r="B29" s="2" t="s">
        <v>3</v>
      </c>
      <c r="C29" s="83">
        <v>311</v>
      </c>
      <c r="D29" s="154">
        <v>328</v>
      </c>
      <c r="E29" s="101">
        <f aca="true" t="shared" si="30" ref="E28:E34">D29-C29</f>
        <v>17</v>
      </c>
      <c r="F29" s="102">
        <f t="shared" si="29"/>
        <v>5.466237942122186</v>
      </c>
      <c r="L29" s="21"/>
    </row>
    <row r="30" spans="1:8" ht="15" customHeight="1">
      <c r="A30" s="10" t="s">
        <v>19</v>
      </c>
      <c r="B30" s="1" t="s">
        <v>5</v>
      </c>
      <c r="C30" s="83">
        <v>211</v>
      </c>
      <c r="D30" s="154">
        <v>227</v>
      </c>
      <c r="E30" s="101">
        <f t="shared" si="30"/>
        <v>16</v>
      </c>
      <c r="F30" s="102">
        <f t="shared" si="29"/>
        <v>7.5829383886255926</v>
      </c>
    </row>
    <row r="31" spans="1:8" ht="15" customHeight="1">
      <c r="A31" s="10" t="s">
        <v>20</v>
      </c>
      <c r="B31" s="3" t="s">
        <v>7</v>
      </c>
      <c r="C31" s="83">
        <v>390</v>
      </c>
      <c r="D31" s="154">
        <v>433</v>
      </c>
      <c r="E31" s="101">
        <f t="shared" si="30"/>
        <v>43</v>
      </c>
      <c r="F31" s="102">
        <f t="shared" si="29"/>
        <v>11.025641025641026</v>
      </c>
    </row>
    <row r="32" spans="1:8" ht="15" customHeight="1">
      <c r="A32" s="10" t="s">
        <v>21</v>
      </c>
      <c r="B32" s="1" t="s">
        <v>9</v>
      </c>
      <c r="C32" s="83">
        <v>264</v>
      </c>
      <c r="D32" s="154">
        <v>317</v>
      </c>
      <c r="E32" s="101">
        <f t="shared" si="30"/>
        <v>53</v>
      </c>
      <c r="F32" s="102">
        <f t="shared" si="29"/>
        <v>20.075757575757574</v>
      </c>
    </row>
    <row r="33" spans="1:8" ht="15" customHeight="1" thickBot="1">
      <c r="A33" s="10" t="s">
        <v>22</v>
      </c>
      <c r="B33" s="1" t="s">
        <v>11</v>
      </c>
      <c r="C33" s="86">
        <v>583</v>
      </c>
      <c r="D33" s="157">
        <v>683</v>
      </c>
      <c r="E33" s="105">
        <f t="shared" si="30"/>
        <v>100</v>
      </c>
      <c r="F33" s="106">
        <f t="shared" si="29"/>
        <v>17.152658662092623</v>
      </c>
    </row>
    <row r="34" spans="1:6" s="12" customFormat="1" ht="15" customHeight="1" thickTop="1">
      <c r="A34" s="187" t="s">
        <v>55</v>
      </c>
      <c r="B34" s="188"/>
      <c r="C34" s="95">
        <f>SUM(C28:C33)</f>
        <v>1981</v>
      </c>
      <c r="D34" s="166">
        <f>SUM(D28:D33)</f>
        <v>2254</v>
      </c>
      <c r="E34" s="113">
        <f t="shared" si="30"/>
        <v>273</v>
      </c>
      <c r="F34" s="114">
        <f t="shared" si="29"/>
        <v>13.780918727915195</v>
      </c>
    </row>
  </sheetData>
  <sheetProtection/>
  <mergeCells count="40">
    <mergeCell ref="A1:B1"/>
    <mergeCell ref="A13:B13"/>
    <mergeCell ref="A25:B25"/>
    <mergeCell ref="W15:X15"/>
    <mergeCell ref="Y15:Z15"/>
    <mergeCell ref="E26:F26"/>
    <mergeCell ref="A11:B11"/>
    <mergeCell ref="A23:B23"/>
    <mergeCell ref="O15:P15"/>
    <mergeCell ref="Q15:R15"/>
    <mergeCell ref="U3:V3"/>
    <mergeCell ref="C14:H14"/>
    <mergeCell ref="I14:N14"/>
    <mergeCell ref="O14:Z14"/>
    <mergeCell ref="K15:K16"/>
    <mergeCell ref="S15:T15"/>
    <mergeCell ref="U15:V15"/>
    <mergeCell ref="L15:L16"/>
    <mergeCell ref="M15:M16"/>
    <mergeCell ref="N15:N16"/>
    <mergeCell ref="Q3:R3"/>
    <mergeCell ref="C15:C16"/>
    <mergeCell ref="D15:D16"/>
    <mergeCell ref="E15:E16"/>
    <mergeCell ref="F15:F16"/>
    <mergeCell ref="S3:T3"/>
    <mergeCell ref="G15:G16"/>
    <mergeCell ref="H15:H16"/>
    <mergeCell ref="I15:I16"/>
    <mergeCell ref="J15:J16"/>
    <mergeCell ref="A34:B34"/>
    <mergeCell ref="C2:G2"/>
    <mergeCell ref="H2:L2"/>
    <mergeCell ref="M2:V2"/>
    <mergeCell ref="C3:F3"/>
    <mergeCell ref="G3:G4"/>
    <mergeCell ref="H3:K3"/>
    <mergeCell ref="L3:L4"/>
    <mergeCell ref="M3:N3"/>
    <mergeCell ref="O3:P3"/>
  </mergeCells>
  <printOptions/>
  <pageMargins left="0.2362204724409449" right="0.2362204724409449" top="0.984251968503937" bottom="0.2755905511811024" header="0.5118110236220472" footer="0.2755905511811024"/>
  <pageSetup fitToHeight="1" fitToWidth="1" horizontalDpi="600" verticalDpi="600" orientation="landscape" paperSize="9" scale="62" r:id="rId1"/>
  <headerFooter alignWithMargins="0">
    <oddHeader xml:space="preserve">&amp;CCONSTAT DES EFFECTIFS D'ELEVES DANS LE 1er DEGRE PUBLIC - RENTREE 2015 </oddHeader>
    <oddFooter>&amp;LSource: MENJVA-MESR DEPP/ Enquête dans les écoles publiques de l'enseignement préélémentaire et élémentaire - 2015-2016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2" sqref="E12"/>
    </sheetView>
  </sheetViews>
  <sheetFormatPr defaultColWidth="11.421875" defaultRowHeight="12.75"/>
  <cols>
    <col min="2" max="2" width="13.7109375" style="0" customWidth="1"/>
    <col min="5" max="5" width="11.28125" style="0" customWidth="1"/>
  </cols>
  <sheetData>
    <row r="1" spans="1:5" ht="25.5" customHeight="1">
      <c r="A1" s="214" t="s">
        <v>78</v>
      </c>
      <c r="B1" s="214"/>
      <c r="C1" s="214"/>
      <c r="D1" s="4"/>
      <c r="E1" s="4"/>
    </row>
    <row r="2" spans="1:5" ht="12.75">
      <c r="A2" s="4"/>
      <c r="B2" s="4"/>
      <c r="C2" s="4"/>
      <c r="D2" s="4"/>
      <c r="E2" s="4"/>
    </row>
    <row r="3" spans="3:5" s="44" customFormat="1" ht="28.5" customHeight="1">
      <c r="C3" s="210" t="s">
        <v>77</v>
      </c>
      <c r="D3" s="211"/>
      <c r="E3" s="212"/>
    </row>
    <row r="4" spans="3:5" s="44" customFormat="1" ht="28.5" customHeight="1">
      <c r="C4" s="213" t="s">
        <v>63</v>
      </c>
      <c r="D4" s="213"/>
      <c r="E4" s="213"/>
    </row>
    <row r="5" spans="1:5" ht="36">
      <c r="A5" s="41" t="s">
        <v>13</v>
      </c>
      <c r="B5" s="42" t="s">
        <v>14</v>
      </c>
      <c r="C5" s="115" t="s">
        <v>48</v>
      </c>
      <c r="D5" s="116" t="s">
        <v>53</v>
      </c>
      <c r="E5" s="65" t="s">
        <v>47</v>
      </c>
    </row>
    <row r="6" spans="1:5" ht="24" customHeight="1">
      <c r="A6" s="122" t="s">
        <v>17</v>
      </c>
      <c r="B6" s="39" t="s">
        <v>1</v>
      </c>
      <c r="C6" s="132">
        <v>75</v>
      </c>
      <c r="D6" s="133">
        <v>229</v>
      </c>
      <c r="E6" s="134">
        <f aca="true" t="shared" si="0" ref="E6:E11">SUM(C6:D6)</f>
        <v>304</v>
      </c>
    </row>
    <row r="7" spans="1:5" ht="24" customHeight="1">
      <c r="A7" s="10" t="s">
        <v>18</v>
      </c>
      <c r="B7" s="40" t="s">
        <v>3</v>
      </c>
      <c r="C7" s="132">
        <v>94</v>
      </c>
      <c r="D7" s="133">
        <v>231</v>
      </c>
      <c r="E7" s="134">
        <f t="shared" si="0"/>
        <v>325</v>
      </c>
    </row>
    <row r="8" spans="1:5" ht="24" customHeight="1">
      <c r="A8" s="10" t="s">
        <v>19</v>
      </c>
      <c r="B8" s="39" t="s">
        <v>5</v>
      </c>
      <c r="C8" s="132">
        <v>57</v>
      </c>
      <c r="D8" s="133">
        <v>154</v>
      </c>
      <c r="E8" s="134">
        <f t="shared" si="0"/>
        <v>211</v>
      </c>
    </row>
    <row r="9" spans="1:5" ht="24" customHeight="1">
      <c r="A9" s="10" t="s">
        <v>20</v>
      </c>
      <c r="B9" s="40" t="s">
        <v>7</v>
      </c>
      <c r="C9" s="132">
        <v>120</v>
      </c>
      <c r="D9" s="133">
        <v>282</v>
      </c>
      <c r="E9" s="134">
        <f t="shared" si="0"/>
        <v>402</v>
      </c>
    </row>
    <row r="10" spans="1:5" ht="24" customHeight="1">
      <c r="A10" s="10" t="s">
        <v>21</v>
      </c>
      <c r="B10" s="39" t="s">
        <v>9</v>
      </c>
      <c r="C10" s="132">
        <v>79</v>
      </c>
      <c r="D10" s="133">
        <v>215</v>
      </c>
      <c r="E10" s="134">
        <f t="shared" si="0"/>
        <v>294</v>
      </c>
    </row>
    <row r="11" spans="1:5" ht="24" customHeight="1" thickBot="1">
      <c r="A11" s="24" t="s">
        <v>22</v>
      </c>
      <c r="B11" s="39" t="s">
        <v>11</v>
      </c>
      <c r="C11" s="135">
        <v>147</v>
      </c>
      <c r="D11" s="137">
        <v>306</v>
      </c>
      <c r="E11" s="139">
        <f t="shared" si="0"/>
        <v>453</v>
      </c>
    </row>
    <row r="12" spans="1:5" ht="36" customHeight="1" thickTop="1">
      <c r="A12" s="123"/>
      <c r="B12" s="64" t="s">
        <v>52</v>
      </c>
      <c r="C12" s="167">
        <f>SUM(C6:C11)</f>
        <v>572</v>
      </c>
      <c r="D12" s="168">
        <f>SUM(D6:D11)</f>
        <v>1417</v>
      </c>
      <c r="E12" s="169">
        <f>SUM(E6:E11)</f>
        <v>1989</v>
      </c>
    </row>
  </sheetData>
  <sheetProtection/>
  <mergeCells count="3">
    <mergeCell ref="C3:E3"/>
    <mergeCell ref="C4:E4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&amp;LSource: MENJVA-MESR DEPP/ Enquête dans les écoles publiques de l'enseignement préélémentaire et élémentaire - 2015-2016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8" sqref="D8"/>
    </sheetView>
  </sheetViews>
  <sheetFormatPr defaultColWidth="11.421875" defaultRowHeight="12.75"/>
  <cols>
    <col min="2" max="2" width="14.421875" style="0" customWidth="1"/>
    <col min="3" max="3" width="13.57421875" style="0" bestFit="1" customWidth="1"/>
    <col min="4" max="4" width="12.7109375" style="0" customWidth="1"/>
    <col min="5" max="6" width="12.57421875" style="0" customWidth="1"/>
  </cols>
  <sheetData>
    <row r="1" spans="1:3" s="43" customFormat="1" ht="39" customHeight="1">
      <c r="A1" s="218" t="s">
        <v>79</v>
      </c>
      <c r="B1" s="218"/>
      <c r="C1" s="218"/>
    </row>
    <row r="2" spans="1:6" ht="27" customHeight="1">
      <c r="A2" s="4"/>
      <c r="B2" s="11"/>
      <c r="C2" s="215" t="s">
        <v>77</v>
      </c>
      <c r="D2" s="216"/>
      <c r="E2" s="216"/>
      <c r="F2" s="217"/>
    </row>
    <row r="3" spans="1:6" ht="23.25" customHeight="1">
      <c r="A3" s="4"/>
      <c r="B3" s="11"/>
      <c r="C3" s="215" t="s">
        <v>44</v>
      </c>
      <c r="D3" s="216"/>
      <c r="E3" s="216"/>
      <c r="F3" s="217"/>
    </row>
    <row r="4" spans="1:6" ht="26.25" customHeight="1">
      <c r="A4" s="46" t="s">
        <v>13</v>
      </c>
      <c r="B4" s="46" t="s">
        <v>14</v>
      </c>
      <c r="C4" s="117" t="s">
        <v>45</v>
      </c>
      <c r="D4" s="118" t="s">
        <v>46</v>
      </c>
      <c r="E4" s="65" t="s">
        <v>15</v>
      </c>
      <c r="F4" s="141" t="s">
        <v>47</v>
      </c>
    </row>
    <row r="5" spans="1:6" ht="19.5" customHeight="1">
      <c r="A5" s="10" t="s">
        <v>17</v>
      </c>
      <c r="B5" s="67" t="s">
        <v>1</v>
      </c>
      <c r="C5" s="132">
        <v>351</v>
      </c>
      <c r="D5" s="133">
        <v>745</v>
      </c>
      <c r="E5" s="134">
        <v>25</v>
      </c>
      <c r="F5" s="142">
        <f>SUM(C5:E5)</f>
        <v>1121</v>
      </c>
    </row>
    <row r="6" spans="1:6" ht="19.5" customHeight="1">
      <c r="A6" s="10" t="s">
        <v>18</v>
      </c>
      <c r="B6" s="68" t="s">
        <v>3</v>
      </c>
      <c r="C6" s="132">
        <v>612</v>
      </c>
      <c r="D6" s="133">
        <v>1224</v>
      </c>
      <c r="E6" s="134">
        <v>34</v>
      </c>
      <c r="F6" s="142">
        <f aca="true" t="shared" si="0" ref="F6:F11">SUM(C6:E6)</f>
        <v>1870</v>
      </c>
    </row>
    <row r="7" spans="1:6" ht="19.5" customHeight="1">
      <c r="A7" s="10" t="s">
        <v>19</v>
      </c>
      <c r="B7" s="69" t="s">
        <v>5</v>
      </c>
      <c r="C7" s="132">
        <v>242</v>
      </c>
      <c r="D7" s="133">
        <v>498</v>
      </c>
      <c r="E7" s="134">
        <v>22</v>
      </c>
      <c r="F7" s="142">
        <f t="shared" si="0"/>
        <v>762</v>
      </c>
    </row>
    <row r="8" spans="1:6" ht="19.5" customHeight="1">
      <c r="A8" s="10" t="s">
        <v>20</v>
      </c>
      <c r="B8" s="70" t="s">
        <v>7</v>
      </c>
      <c r="C8" s="132">
        <v>749</v>
      </c>
      <c r="D8" s="133">
        <v>1445</v>
      </c>
      <c r="E8" s="134">
        <v>37</v>
      </c>
      <c r="F8" s="142">
        <f t="shared" si="0"/>
        <v>2231</v>
      </c>
    </row>
    <row r="9" spans="1:6" ht="19.5" customHeight="1">
      <c r="A9" s="10" t="s">
        <v>21</v>
      </c>
      <c r="B9" s="69" t="s">
        <v>9</v>
      </c>
      <c r="C9" s="132">
        <v>395</v>
      </c>
      <c r="D9" s="133">
        <v>817</v>
      </c>
      <c r="E9" s="134">
        <v>28</v>
      </c>
      <c r="F9" s="142">
        <f t="shared" si="0"/>
        <v>1240</v>
      </c>
    </row>
    <row r="10" spans="1:6" ht="19.5" customHeight="1" thickBot="1">
      <c r="A10" s="24" t="s">
        <v>22</v>
      </c>
      <c r="B10" s="69" t="s">
        <v>11</v>
      </c>
      <c r="C10" s="135">
        <v>952</v>
      </c>
      <c r="D10" s="137">
        <v>1863</v>
      </c>
      <c r="E10" s="139">
        <v>59</v>
      </c>
      <c r="F10" s="142">
        <f t="shared" si="0"/>
        <v>2874</v>
      </c>
    </row>
    <row r="11" spans="1:6" ht="19.5" customHeight="1" thickTop="1">
      <c r="A11" s="20"/>
      <c r="B11" s="63" t="s">
        <v>52</v>
      </c>
      <c r="C11" s="136">
        <f>SUM(C5:C10)</f>
        <v>3301</v>
      </c>
      <c r="D11" s="138">
        <f>SUM(D5:D10)</f>
        <v>6592</v>
      </c>
      <c r="E11" s="140">
        <f>SUM(E5:E10)</f>
        <v>205</v>
      </c>
      <c r="F11" s="170">
        <f t="shared" si="0"/>
        <v>10098</v>
      </c>
    </row>
  </sheetData>
  <sheetProtection/>
  <mergeCells count="3">
    <mergeCell ref="C2:F2"/>
    <mergeCell ref="C3:F3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&amp;LSource: MEN-MESR DEPP/ Enquête dans les écoles publiques de l’enseignement préélémentaire et élémentaire - 2015-2016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">
      <selection activeCell="S18" sqref="S18"/>
    </sheetView>
  </sheetViews>
  <sheetFormatPr defaultColWidth="11.421875" defaultRowHeight="12.75"/>
  <cols>
    <col min="2" max="2" width="13.8515625" style="0" customWidth="1"/>
    <col min="3" max="3" width="13.7109375" style="0" bestFit="1" customWidth="1"/>
    <col min="4" max="23" width="6.00390625" style="0" customWidth="1"/>
    <col min="24" max="24" width="8.421875" style="0" customWidth="1"/>
  </cols>
  <sheetData>
    <row r="1" spans="3:9" s="4" customFormat="1" ht="11.25">
      <c r="C1" s="145" t="s">
        <v>80</v>
      </c>
      <c r="D1" s="11"/>
      <c r="E1" s="5"/>
      <c r="I1" s="8"/>
    </row>
    <row r="2" spans="3:10" s="4" customFormat="1" ht="11.25">
      <c r="C2" s="145" t="s">
        <v>50</v>
      </c>
      <c r="D2" s="11"/>
      <c r="E2" s="5"/>
      <c r="I2" s="8"/>
      <c r="J2" s="18"/>
    </row>
    <row r="3" spans="2:10" s="4" customFormat="1" ht="11.25">
      <c r="B3" s="145"/>
      <c r="C3" s="146" t="s">
        <v>81</v>
      </c>
      <c r="D3" s="11"/>
      <c r="E3" s="5"/>
      <c r="I3" s="8"/>
      <c r="J3" s="18"/>
    </row>
    <row r="4" spans="2:10" s="4" customFormat="1" ht="11.25">
      <c r="B4" s="145"/>
      <c r="C4" s="146"/>
      <c r="D4" s="11"/>
      <c r="E4" s="5"/>
      <c r="I4" s="8"/>
      <c r="J4" s="18"/>
    </row>
    <row r="5" spans="2:10" s="4" customFormat="1" ht="11.25">
      <c r="B5" s="145"/>
      <c r="C5" s="147" t="s">
        <v>65</v>
      </c>
      <c r="D5" s="11"/>
      <c r="E5" s="5"/>
      <c r="I5" s="8"/>
      <c r="J5" s="18"/>
    </row>
    <row r="6" spans="2:10" s="4" customFormat="1" ht="11.25">
      <c r="B6" s="145"/>
      <c r="C6" s="8" t="s">
        <v>66</v>
      </c>
      <c r="D6" s="11"/>
      <c r="E6" s="5"/>
      <c r="I6" s="8"/>
      <c r="J6" s="18"/>
    </row>
    <row r="7" spans="2:10" s="4" customFormat="1" ht="11.25">
      <c r="B7" s="145"/>
      <c r="C7" s="8" t="s">
        <v>67</v>
      </c>
      <c r="D7" s="11"/>
      <c r="E7" s="5"/>
      <c r="I7" s="8"/>
      <c r="J7" s="18"/>
    </row>
    <row r="8" spans="2:10" s="4" customFormat="1" ht="11.25">
      <c r="B8" s="145"/>
      <c r="C8" s="8" t="s">
        <v>68</v>
      </c>
      <c r="D8" s="11"/>
      <c r="E8" s="5"/>
      <c r="I8" s="8"/>
      <c r="J8" s="18"/>
    </row>
    <row r="9" spans="3:10" s="4" customFormat="1" ht="11.25">
      <c r="C9" s="8" t="s">
        <v>69</v>
      </c>
      <c r="D9" s="11"/>
      <c r="E9" s="5"/>
      <c r="I9" s="8"/>
      <c r="J9" s="18"/>
    </row>
    <row r="10" spans="3:10" s="4" customFormat="1" ht="11.25">
      <c r="C10" s="8"/>
      <c r="D10" s="11"/>
      <c r="E10" s="5"/>
      <c r="I10" s="8"/>
      <c r="J10" s="18"/>
    </row>
    <row r="11" spans="3:10" s="4" customFormat="1" ht="11.25">
      <c r="C11" s="148" t="s">
        <v>82</v>
      </c>
      <c r="D11" s="11"/>
      <c r="E11" s="5"/>
      <c r="I11" s="8"/>
      <c r="J11" s="18"/>
    </row>
    <row r="12" spans="1:24" ht="20.25" customHeight="1">
      <c r="A12" s="12"/>
      <c r="B12" s="11"/>
      <c r="C12" s="5"/>
      <c r="D12" s="4"/>
      <c r="E12" s="4"/>
      <c r="F12" s="4"/>
      <c r="G12" s="8"/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9.5" customHeight="1">
      <c r="A13" s="19"/>
      <c r="B13" s="11"/>
      <c r="C13" s="5"/>
      <c r="D13" s="219" t="s">
        <v>77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</row>
    <row r="14" spans="1:24" ht="19.5" customHeight="1">
      <c r="A14" s="19"/>
      <c r="B14" s="11"/>
      <c r="C14" s="5"/>
      <c r="D14" s="219" t="s">
        <v>51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</row>
    <row r="15" spans="1:24" ht="19.5" customHeight="1">
      <c r="A15" s="45" t="s">
        <v>13</v>
      </c>
      <c r="B15" s="46" t="s">
        <v>14</v>
      </c>
      <c r="C15" s="6"/>
      <c r="D15" s="119">
        <v>1</v>
      </c>
      <c r="E15" s="119">
        <v>2</v>
      </c>
      <c r="F15" s="72">
        <v>3</v>
      </c>
      <c r="G15" s="119">
        <v>4</v>
      </c>
      <c r="H15" s="120">
        <v>5</v>
      </c>
      <c r="I15" s="72">
        <v>6</v>
      </c>
      <c r="J15" s="121">
        <v>7</v>
      </c>
      <c r="K15" s="119">
        <v>8</v>
      </c>
      <c r="L15" s="121">
        <v>9</v>
      </c>
      <c r="M15" s="72">
        <v>10</v>
      </c>
      <c r="N15" s="120">
        <v>11</v>
      </c>
      <c r="O15" s="72">
        <v>12</v>
      </c>
      <c r="P15" s="121">
        <v>13</v>
      </c>
      <c r="Q15" s="119">
        <v>14</v>
      </c>
      <c r="R15" s="121">
        <v>15</v>
      </c>
      <c r="S15" s="72">
        <v>16</v>
      </c>
      <c r="T15" s="72">
        <v>17</v>
      </c>
      <c r="U15" s="72">
        <v>18</v>
      </c>
      <c r="V15" s="72">
        <v>19</v>
      </c>
      <c r="W15" s="72" t="s">
        <v>72</v>
      </c>
      <c r="X15" s="71" t="s">
        <v>47</v>
      </c>
    </row>
    <row r="16" spans="1:24" ht="19.5" customHeight="1">
      <c r="A16" s="14"/>
      <c r="B16" s="223" t="s">
        <v>1</v>
      </c>
      <c r="C16" s="48" t="s">
        <v>48</v>
      </c>
      <c r="D16" s="47">
        <v>12</v>
      </c>
      <c r="E16" s="47">
        <v>12</v>
      </c>
      <c r="F16" s="47">
        <v>22</v>
      </c>
      <c r="G16" s="48">
        <v>17</v>
      </c>
      <c r="H16" s="49">
        <v>8</v>
      </c>
      <c r="I16" s="47">
        <v>3</v>
      </c>
      <c r="J16" s="49">
        <v>1</v>
      </c>
      <c r="K16" s="47">
        <v>0</v>
      </c>
      <c r="L16" s="49">
        <v>0</v>
      </c>
      <c r="M16" s="47">
        <v>0</v>
      </c>
      <c r="N16" s="49">
        <v>0</v>
      </c>
      <c r="O16" s="47">
        <v>0</v>
      </c>
      <c r="P16" s="49">
        <v>0</v>
      </c>
      <c r="Q16" s="47">
        <v>0</v>
      </c>
      <c r="R16" s="49">
        <v>0</v>
      </c>
      <c r="S16" s="47">
        <v>0</v>
      </c>
      <c r="T16" s="49">
        <v>0</v>
      </c>
      <c r="U16" s="47">
        <v>0</v>
      </c>
      <c r="V16" s="47">
        <v>0</v>
      </c>
      <c r="W16" s="47">
        <v>0</v>
      </c>
      <c r="X16" s="171">
        <f>SUM(D16:U16)</f>
        <v>75</v>
      </c>
    </row>
    <row r="17" spans="1:24" ht="19.5" customHeight="1">
      <c r="A17" s="15" t="s">
        <v>0</v>
      </c>
      <c r="B17" s="224"/>
      <c r="C17" s="51" t="s">
        <v>64</v>
      </c>
      <c r="D17" s="50">
        <v>57</v>
      </c>
      <c r="E17" s="50">
        <v>45</v>
      </c>
      <c r="F17" s="50">
        <v>22</v>
      </c>
      <c r="G17" s="51">
        <v>24</v>
      </c>
      <c r="H17" s="52">
        <v>28</v>
      </c>
      <c r="I17" s="50">
        <v>20</v>
      </c>
      <c r="J17" s="52">
        <v>10</v>
      </c>
      <c r="K17" s="50">
        <v>2</v>
      </c>
      <c r="L17" s="52">
        <v>4</v>
      </c>
      <c r="M17" s="50">
        <v>7</v>
      </c>
      <c r="N17" s="52">
        <v>3</v>
      </c>
      <c r="O17" s="50">
        <v>3</v>
      </c>
      <c r="P17" s="52">
        <v>1</v>
      </c>
      <c r="Q17" s="50">
        <v>2</v>
      </c>
      <c r="R17" s="52">
        <v>1</v>
      </c>
      <c r="S17" s="50">
        <v>0</v>
      </c>
      <c r="T17" s="52">
        <v>0</v>
      </c>
      <c r="U17" s="50">
        <v>0</v>
      </c>
      <c r="V17" s="50">
        <v>0</v>
      </c>
      <c r="W17" s="50">
        <v>0</v>
      </c>
      <c r="X17" s="171">
        <f>SUM(D17:U17)</f>
        <v>229</v>
      </c>
    </row>
    <row r="18" spans="1:24" ht="19.5" customHeight="1">
      <c r="A18" s="17"/>
      <c r="B18" s="225"/>
      <c r="C18" s="143" t="s">
        <v>16</v>
      </c>
      <c r="D18" s="144">
        <v>69</v>
      </c>
      <c r="E18" s="144">
        <v>57</v>
      </c>
      <c r="F18" s="144">
        <v>44</v>
      </c>
      <c r="G18" s="144">
        <v>41</v>
      </c>
      <c r="H18" s="144">
        <v>36</v>
      </c>
      <c r="I18" s="144">
        <v>23</v>
      </c>
      <c r="J18" s="144">
        <v>11</v>
      </c>
      <c r="K18" s="144">
        <v>2</v>
      </c>
      <c r="L18" s="144">
        <v>4</v>
      </c>
      <c r="M18" s="144">
        <v>7</v>
      </c>
      <c r="N18" s="144">
        <v>3</v>
      </c>
      <c r="O18" s="144">
        <v>3</v>
      </c>
      <c r="P18" s="144">
        <v>1</v>
      </c>
      <c r="Q18" s="144">
        <v>2</v>
      </c>
      <c r="R18" s="144">
        <v>1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72">
        <f>SUM(D18:U18)</f>
        <v>304</v>
      </c>
    </row>
    <row r="19" spans="1:24" ht="19.5" customHeight="1">
      <c r="A19" s="14"/>
      <c r="B19" s="226" t="s">
        <v>3</v>
      </c>
      <c r="C19" s="51" t="s">
        <v>48</v>
      </c>
      <c r="D19" s="50">
        <v>6</v>
      </c>
      <c r="E19" s="50">
        <v>12</v>
      </c>
      <c r="F19" s="50">
        <v>27</v>
      </c>
      <c r="G19" s="51">
        <v>17</v>
      </c>
      <c r="H19" s="52">
        <v>16</v>
      </c>
      <c r="I19" s="50">
        <v>5</v>
      </c>
      <c r="J19" s="52">
        <v>4</v>
      </c>
      <c r="K19" s="50">
        <v>5</v>
      </c>
      <c r="L19" s="52">
        <v>1</v>
      </c>
      <c r="M19" s="50">
        <v>1</v>
      </c>
      <c r="N19" s="52">
        <v>0</v>
      </c>
      <c r="O19" s="50">
        <v>0</v>
      </c>
      <c r="P19" s="52">
        <v>0</v>
      </c>
      <c r="Q19" s="50">
        <v>0</v>
      </c>
      <c r="R19" s="52">
        <v>0</v>
      </c>
      <c r="S19" s="50">
        <v>0</v>
      </c>
      <c r="T19" s="52">
        <v>0</v>
      </c>
      <c r="U19" s="50">
        <v>0</v>
      </c>
      <c r="V19" s="50">
        <v>0</v>
      </c>
      <c r="W19" s="50">
        <v>0</v>
      </c>
      <c r="X19" s="171">
        <f>SUM(D19:W19)</f>
        <v>94</v>
      </c>
    </row>
    <row r="20" spans="1:24" ht="19.5" customHeight="1">
      <c r="A20" s="15" t="s">
        <v>2</v>
      </c>
      <c r="B20" s="227"/>
      <c r="C20" s="51" t="s">
        <v>64</v>
      </c>
      <c r="D20" s="50">
        <v>10</v>
      </c>
      <c r="E20" s="50">
        <v>19</v>
      </c>
      <c r="F20" s="50">
        <v>16</v>
      </c>
      <c r="G20" s="51">
        <v>30</v>
      </c>
      <c r="H20" s="52">
        <v>43</v>
      </c>
      <c r="I20" s="50">
        <v>29</v>
      </c>
      <c r="J20" s="52">
        <v>20</v>
      </c>
      <c r="K20" s="50">
        <v>11</v>
      </c>
      <c r="L20" s="52">
        <v>12</v>
      </c>
      <c r="M20" s="50">
        <v>10</v>
      </c>
      <c r="N20" s="52">
        <v>4</v>
      </c>
      <c r="O20" s="50">
        <v>6</v>
      </c>
      <c r="P20" s="52">
        <v>6</v>
      </c>
      <c r="Q20" s="50">
        <v>3</v>
      </c>
      <c r="R20" s="52">
        <v>3</v>
      </c>
      <c r="S20" s="50">
        <v>2</v>
      </c>
      <c r="T20" s="52">
        <v>0</v>
      </c>
      <c r="U20" s="50">
        <v>1</v>
      </c>
      <c r="V20" s="50">
        <v>2</v>
      </c>
      <c r="W20" s="50">
        <v>4</v>
      </c>
      <c r="X20" s="171">
        <f>SUM(D20:W20)</f>
        <v>231</v>
      </c>
    </row>
    <row r="21" spans="1:24" ht="19.5" customHeight="1">
      <c r="A21" s="17"/>
      <c r="B21" s="228"/>
      <c r="C21" s="143" t="s">
        <v>16</v>
      </c>
      <c r="D21" s="144">
        <v>16</v>
      </c>
      <c r="E21" s="144">
        <v>31</v>
      </c>
      <c r="F21" s="144">
        <v>43</v>
      </c>
      <c r="G21" s="144">
        <v>47</v>
      </c>
      <c r="H21" s="144">
        <v>59</v>
      </c>
      <c r="I21" s="144">
        <v>34</v>
      </c>
      <c r="J21" s="144">
        <v>24</v>
      </c>
      <c r="K21" s="144">
        <v>16</v>
      </c>
      <c r="L21" s="144">
        <v>13</v>
      </c>
      <c r="M21" s="144">
        <v>11</v>
      </c>
      <c r="N21" s="144">
        <v>4</v>
      </c>
      <c r="O21" s="144">
        <v>6</v>
      </c>
      <c r="P21" s="144">
        <v>6</v>
      </c>
      <c r="Q21" s="144">
        <v>3</v>
      </c>
      <c r="R21" s="144">
        <v>3</v>
      </c>
      <c r="S21" s="144">
        <v>2</v>
      </c>
      <c r="T21" s="144">
        <v>0</v>
      </c>
      <c r="U21" s="144">
        <v>1</v>
      </c>
      <c r="V21" s="144">
        <v>2</v>
      </c>
      <c r="W21" s="144">
        <v>4</v>
      </c>
      <c r="X21" s="172">
        <f>SUM(D21:W21)</f>
        <v>325</v>
      </c>
    </row>
    <row r="22" spans="1:24" ht="19.5" customHeight="1">
      <c r="A22" s="14"/>
      <c r="B22" s="224" t="s">
        <v>5</v>
      </c>
      <c r="C22" s="51" t="s">
        <v>48</v>
      </c>
      <c r="D22" s="50">
        <v>9</v>
      </c>
      <c r="E22" s="50">
        <v>13</v>
      </c>
      <c r="F22" s="50">
        <v>13</v>
      </c>
      <c r="G22" s="51">
        <v>15</v>
      </c>
      <c r="H22" s="52">
        <v>5</v>
      </c>
      <c r="I22" s="50">
        <v>1</v>
      </c>
      <c r="J22" s="52">
        <v>1</v>
      </c>
      <c r="K22" s="50">
        <v>0</v>
      </c>
      <c r="L22" s="52">
        <v>0</v>
      </c>
      <c r="M22" s="50">
        <v>0</v>
      </c>
      <c r="N22" s="52">
        <v>0</v>
      </c>
      <c r="O22" s="50">
        <v>0</v>
      </c>
      <c r="P22" s="52">
        <v>0</v>
      </c>
      <c r="Q22" s="50">
        <v>0</v>
      </c>
      <c r="R22" s="52">
        <v>0</v>
      </c>
      <c r="S22" s="50">
        <v>0</v>
      </c>
      <c r="T22" s="52">
        <v>0</v>
      </c>
      <c r="U22" s="50">
        <v>0</v>
      </c>
      <c r="V22" s="47">
        <v>0</v>
      </c>
      <c r="W22" s="47">
        <v>0</v>
      </c>
      <c r="X22" s="171">
        <f aca="true" t="shared" si="0" ref="X22:X30">SUM(D22:U22)</f>
        <v>57</v>
      </c>
    </row>
    <row r="23" spans="1:24" ht="19.5" customHeight="1">
      <c r="A23" s="15" t="s">
        <v>4</v>
      </c>
      <c r="B23" s="224"/>
      <c r="C23" s="51" t="s">
        <v>64</v>
      </c>
      <c r="D23" s="50">
        <v>30</v>
      </c>
      <c r="E23" s="50">
        <v>31</v>
      </c>
      <c r="F23" s="50">
        <v>18</v>
      </c>
      <c r="G23" s="51">
        <v>22</v>
      </c>
      <c r="H23" s="52">
        <v>17</v>
      </c>
      <c r="I23" s="50">
        <v>11</v>
      </c>
      <c r="J23" s="52">
        <v>9</v>
      </c>
      <c r="K23" s="50">
        <v>10</v>
      </c>
      <c r="L23" s="52">
        <v>3</v>
      </c>
      <c r="M23" s="50">
        <v>1</v>
      </c>
      <c r="N23" s="52">
        <v>1</v>
      </c>
      <c r="O23" s="50">
        <v>0</v>
      </c>
      <c r="P23" s="52">
        <v>0</v>
      </c>
      <c r="Q23" s="50">
        <v>1</v>
      </c>
      <c r="R23" s="52">
        <v>0</v>
      </c>
      <c r="S23" s="50">
        <v>0</v>
      </c>
      <c r="T23" s="52">
        <v>0</v>
      </c>
      <c r="U23" s="50">
        <v>0</v>
      </c>
      <c r="V23" s="50">
        <v>0</v>
      </c>
      <c r="W23" s="50">
        <v>0</v>
      </c>
      <c r="X23" s="171">
        <f t="shared" si="0"/>
        <v>154</v>
      </c>
    </row>
    <row r="24" spans="1:24" ht="19.5" customHeight="1">
      <c r="A24" s="17"/>
      <c r="B24" s="224"/>
      <c r="C24" s="143" t="s">
        <v>16</v>
      </c>
      <c r="D24" s="144">
        <v>39</v>
      </c>
      <c r="E24" s="144">
        <v>44</v>
      </c>
      <c r="F24" s="144">
        <v>31</v>
      </c>
      <c r="G24" s="144">
        <v>37</v>
      </c>
      <c r="H24" s="144">
        <v>22</v>
      </c>
      <c r="I24" s="144">
        <v>12</v>
      </c>
      <c r="J24" s="144">
        <v>10</v>
      </c>
      <c r="K24" s="144">
        <v>10</v>
      </c>
      <c r="L24" s="144">
        <v>3</v>
      </c>
      <c r="M24" s="144">
        <v>1</v>
      </c>
      <c r="N24" s="144">
        <v>1</v>
      </c>
      <c r="O24" s="144">
        <v>0</v>
      </c>
      <c r="P24" s="144">
        <v>0</v>
      </c>
      <c r="Q24" s="144">
        <v>1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72">
        <f t="shared" si="0"/>
        <v>211</v>
      </c>
    </row>
    <row r="25" spans="1:24" ht="19.5" customHeight="1">
      <c r="A25" s="14"/>
      <c r="B25" s="226" t="s">
        <v>7</v>
      </c>
      <c r="C25" s="48" t="s">
        <v>48</v>
      </c>
      <c r="D25" s="47">
        <v>3</v>
      </c>
      <c r="E25" s="47">
        <v>15</v>
      </c>
      <c r="F25" s="47">
        <v>27</v>
      </c>
      <c r="G25" s="48">
        <v>25</v>
      </c>
      <c r="H25" s="49">
        <v>24</v>
      </c>
      <c r="I25" s="47">
        <v>8</v>
      </c>
      <c r="J25" s="49">
        <v>8</v>
      </c>
      <c r="K25" s="47">
        <v>5</v>
      </c>
      <c r="L25" s="49">
        <v>3</v>
      </c>
      <c r="M25" s="47">
        <v>1</v>
      </c>
      <c r="N25" s="49">
        <v>1</v>
      </c>
      <c r="O25" s="47">
        <v>0</v>
      </c>
      <c r="P25" s="49">
        <v>0</v>
      </c>
      <c r="Q25" s="47">
        <v>0</v>
      </c>
      <c r="R25" s="49">
        <v>0</v>
      </c>
      <c r="S25" s="47">
        <v>0</v>
      </c>
      <c r="T25" s="49">
        <v>0</v>
      </c>
      <c r="U25" s="47">
        <v>0</v>
      </c>
      <c r="V25" s="47">
        <v>0</v>
      </c>
      <c r="W25" s="47">
        <v>0</v>
      </c>
      <c r="X25" s="171">
        <f t="shared" si="0"/>
        <v>120</v>
      </c>
    </row>
    <row r="26" spans="1:24" ht="19.5" customHeight="1">
      <c r="A26" s="15" t="s">
        <v>6</v>
      </c>
      <c r="B26" s="227"/>
      <c r="C26" s="51" t="s">
        <v>64</v>
      </c>
      <c r="D26" s="50">
        <v>6</v>
      </c>
      <c r="E26" s="50">
        <v>56</v>
      </c>
      <c r="F26" s="50">
        <v>23</v>
      </c>
      <c r="G26" s="51">
        <v>21</v>
      </c>
      <c r="H26" s="52">
        <v>30</v>
      </c>
      <c r="I26" s="50">
        <v>34</v>
      </c>
      <c r="J26" s="52">
        <v>23</v>
      </c>
      <c r="K26" s="50">
        <v>31</v>
      </c>
      <c r="L26" s="52">
        <v>12</v>
      </c>
      <c r="M26" s="50">
        <v>11</v>
      </c>
      <c r="N26" s="52">
        <v>12</v>
      </c>
      <c r="O26" s="50">
        <v>7</v>
      </c>
      <c r="P26" s="52">
        <v>4</v>
      </c>
      <c r="Q26" s="50">
        <v>3</v>
      </c>
      <c r="R26" s="52">
        <v>4</v>
      </c>
      <c r="S26" s="50">
        <v>3</v>
      </c>
      <c r="T26" s="52">
        <v>1</v>
      </c>
      <c r="U26" s="50">
        <v>1</v>
      </c>
      <c r="V26" s="50">
        <v>0</v>
      </c>
      <c r="W26" s="50">
        <v>0</v>
      </c>
      <c r="X26" s="171">
        <f t="shared" si="0"/>
        <v>282</v>
      </c>
    </row>
    <row r="27" spans="1:24" ht="19.5" customHeight="1">
      <c r="A27" s="17"/>
      <c r="B27" s="228"/>
      <c r="C27" s="143" t="s">
        <v>16</v>
      </c>
      <c r="D27" s="144">
        <v>9</v>
      </c>
      <c r="E27" s="144">
        <v>71</v>
      </c>
      <c r="F27" s="144">
        <v>50</v>
      </c>
      <c r="G27" s="144">
        <v>46</v>
      </c>
      <c r="H27" s="144">
        <v>54</v>
      </c>
      <c r="I27" s="144">
        <v>42</v>
      </c>
      <c r="J27" s="144">
        <v>31</v>
      </c>
      <c r="K27" s="144">
        <v>36</v>
      </c>
      <c r="L27" s="144">
        <v>15</v>
      </c>
      <c r="M27" s="144">
        <v>12</v>
      </c>
      <c r="N27" s="144">
        <v>13</v>
      </c>
      <c r="O27" s="144">
        <v>7</v>
      </c>
      <c r="P27" s="144">
        <v>4</v>
      </c>
      <c r="Q27" s="144">
        <v>3</v>
      </c>
      <c r="R27" s="144">
        <v>4</v>
      </c>
      <c r="S27" s="144">
        <v>3</v>
      </c>
      <c r="T27" s="144">
        <v>1</v>
      </c>
      <c r="U27" s="144">
        <v>1</v>
      </c>
      <c r="V27" s="144">
        <v>0</v>
      </c>
      <c r="W27" s="144">
        <v>0</v>
      </c>
      <c r="X27" s="172">
        <f t="shared" si="0"/>
        <v>402</v>
      </c>
    </row>
    <row r="28" spans="1:24" ht="19.5" customHeight="1">
      <c r="A28" s="14"/>
      <c r="B28" s="223" t="s">
        <v>9</v>
      </c>
      <c r="C28" s="48" t="s">
        <v>48</v>
      </c>
      <c r="D28" s="47">
        <v>4</v>
      </c>
      <c r="E28" s="47">
        <v>17</v>
      </c>
      <c r="F28" s="47">
        <v>30</v>
      </c>
      <c r="G28" s="48">
        <v>16</v>
      </c>
      <c r="H28" s="49">
        <v>7</v>
      </c>
      <c r="I28" s="47">
        <v>2</v>
      </c>
      <c r="J28" s="49">
        <v>2</v>
      </c>
      <c r="K28" s="47">
        <v>1</v>
      </c>
      <c r="L28" s="49">
        <v>0</v>
      </c>
      <c r="M28" s="47">
        <v>0</v>
      </c>
      <c r="N28" s="49">
        <v>0</v>
      </c>
      <c r="O28" s="47">
        <v>0</v>
      </c>
      <c r="P28" s="49">
        <v>0</v>
      </c>
      <c r="Q28" s="47">
        <v>0</v>
      </c>
      <c r="R28" s="49">
        <v>0</v>
      </c>
      <c r="S28" s="47">
        <v>0</v>
      </c>
      <c r="T28" s="49">
        <v>0</v>
      </c>
      <c r="U28" s="47">
        <v>0</v>
      </c>
      <c r="V28" s="47">
        <v>0</v>
      </c>
      <c r="W28" s="47">
        <v>0</v>
      </c>
      <c r="X28" s="171">
        <f t="shared" si="0"/>
        <v>79</v>
      </c>
    </row>
    <row r="29" spans="1:24" ht="19.5" customHeight="1">
      <c r="A29" s="15" t="s">
        <v>8</v>
      </c>
      <c r="B29" s="224"/>
      <c r="C29" s="51" t="s">
        <v>64</v>
      </c>
      <c r="D29" s="50">
        <v>15</v>
      </c>
      <c r="E29" s="50">
        <v>48</v>
      </c>
      <c r="F29" s="50">
        <v>39</v>
      </c>
      <c r="G29" s="51">
        <v>29</v>
      </c>
      <c r="H29" s="52">
        <v>25</v>
      </c>
      <c r="I29" s="50">
        <v>13</v>
      </c>
      <c r="J29" s="52">
        <v>11</v>
      </c>
      <c r="K29" s="50">
        <v>7</v>
      </c>
      <c r="L29" s="52">
        <v>11</v>
      </c>
      <c r="M29" s="50">
        <v>6</v>
      </c>
      <c r="N29" s="52">
        <v>5</v>
      </c>
      <c r="O29" s="50">
        <v>2</v>
      </c>
      <c r="P29" s="52">
        <v>0</v>
      </c>
      <c r="Q29" s="50">
        <v>2</v>
      </c>
      <c r="R29" s="52">
        <v>0</v>
      </c>
      <c r="S29" s="50">
        <v>1</v>
      </c>
      <c r="T29" s="52">
        <v>1</v>
      </c>
      <c r="U29" s="50">
        <v>0</v>
      </c>
      <c r="V29" s="50">
        <v>0</v>
      </c>
      <c r="W29" s="50">
        <v>0</v>
      </c>
      <c r="X29" s="171">
        <f t="shared" si="0"/>
        <v>215</v>
      </c>
    </row>
    <row r="30" spans="1:24" ht="19.5" customHeight="1">
      <c r="A30" s="17"/>
      <c r="B30" s="225"/>
      <c r="C30" s="143" t="s">
        <v>16</v>
      </c>
      <c r="D30" s="144">
        <v>19</v>
      </c>
      <c r="E30" s="144">
        <v>65</v>
      </c>
      <c r="F30" s="144">
        <v>69</v>
      </c>
      <c r="G30" s="144">
        <v>45</v>
      </c>
      <c r="H30" s="144">
        <v>32</v>
      </c>
      <c r="I30" s="144">
        <v>15</v>
      </c>
      <c r="J30" s="144">
        <v>13</v>
      </c>
      <c r="K30" s="144">
        <v>8</v>
      </c>
      <c r="L30" s="144">
        <v>11</v>
      </c>
      <c r="M30" s="144">
        <v>6</v>
      </c>
      <c r="N30" s="144">
        <v>5</v>
      </c>
      <c r="O30" s="144">
        <v>2</v>
      </c>
      <c r="P30" s="144">
        <v>0</v>
      </c>
      <c r="Q30" s="144">
        <v>2</v>
      </c>
      <c r="R30" s="144">
        <v>0</v>
      </c>
      <c r="S30" s="144">
        <v>1</v>
      </c>
      <c r="T30" s="144">
        <v>1</v>
      </c>
      <c r="U30" s="144">
        <v>0</v>
      </c>
      <c r="V30" s="144">
        <v>0</v>
      </c>
      <c r="W30" s="144">
        <v>0</v>
      </c>
      <c r="X30" s="172">
        <f t="shared" si="0"/>
        <v>294</v>
      </c>
    </row>
    <row r="31" spans="1:24" ht="19.5" customHeight="1">
      <c r="A31" s="14"/>
      <c r="B31" s="223" t="s">
        <v>11</v>
      </c>
      <c r="C31" s="48" t="s">
        <v>48</v>
      </c>
      <c r="D31" s="47">
        <v>1</v>
      </c>
      <c r="E31" s="47">
        <v>9</v>
      </c>
      <c r="F31" s="47">
        <v>40</v>
      </c>
      <c r="G31" s="48">
        <v>39</v>
      </c>
      <c r="H31" s="49">
        <v>24</v>
      </c>
      <c r="I31" s="47">
        <v>18</v>
      </c>
      <c r="J31" s="49">
        <v>15</v>
      </c>
      <c r="K31" s="47">
        <v>1</v>
      </c>
      <c r="L31" s="49">
        <v>0</v>
      </c>
      <c r="M31" s="47">
        <v>0</v>
      </c>
      <c r="N31" s="49">
        <v>0</v>
      </c>
      <c r="O31" s="47">
        <v>0</v>
      </c>
      <c r="P31" s="49">
        <v>0</v>
      </c>
      <c r="Q31" s="47">
        <v>0</v>
      </c>
      <c r="R31" s="49">
        <v>0</v>
      </c>
      <c r="S31" s="47">
        <v>0</v>
      </c>
      <c r="T31" s="49">
        <v>0</v>
      </c>
      <c r="U31" s="47">
        <v>0</v>
      </c>
      <c r="V31" s="50">
        <v>0</v>
      </c>
      <c r="W31" s="50">
        <v>0</v>
      </c>
      <c r="X31" s="171">
        <f>SUM(D31:W31)</f>
        <v>147</v>
      </c>
    </row>
    <row r="32" spans="1:24" ht="19.5" customHeight="1">
      <c r="A32" s="15" t="s">
        <v>10</v>
      </c>
      <c r="B32" s="224"/>
      <c r="C32" s="51" t="s">
        <v>64</v>
      </c>
      <c r="D32" s="50">
        <v>8</v>
      </c>
      <c r="E32" s="50">
        <v>33</v>
      </c>
      <c r="F32" s="50">
        <v>22</v>
      </c>
      <c r="G32" s="51">
        <v>28</v>
      </c>
      <c r="H32" s="52">
        <v>31</v>
      </c>
      <c r="I32" s="50">
        <v>25</v>
      </c>
      <c r="J32" s="52">
        <v>26</v>
      </c>
      <c r="K32" s="50">
        <v>28</v>
      </c>
      <c r="L32" s="52">
        <v>25</v>
      </c>
      <c r="M32" s="50">
        <v>12</v>
      </c>
      <c r="N32" s="52">
        <v>8</v>
      </c>
      <c r="O32" s="50">
        <v>14</v>
      </c>
      <c r="P32" s="52">
        <v>14</v>
      </c>
      <c r="Q32" s="50">
        <v>9</v>
      </c>
      <c r="R32" s="52">
        <v>11</v>
      </c>
      <c r="S32" s="50">
        <v>8</v>
      </c>
      <c r="T32" s="52">
        <v>0</v>
      </c>
      <c r="U32" s="50">
        <v>3</v>
      </c>
      <c r="V32" s="50">
        <v>1</v>
      </c>
      <c r="W32" s="50">
        <v>0</v>
      </c>
      <c r="X32" s="171">
        <f>SUM(D32:W32)</f>
        <v>306</v>
      </c>
    </row>
    <row r="33" spans="1:24" ht="19.5" customHeight="1">
      <c r="A33" s="17"/>
      <c r="B33" s="225"/>
      <c r="C33" s="143" t="s">
        <v>16</v>
      </c>
      <c r="D33" s="144">
        <v>9</v>
      </c>
      <c r="E33" s="144">
        <v>42</v>
      </c>
      <c r="F33" s="144">
        <v>62</v>
      </c>
      <c r="G33" s="144">
        <v>67</v>
      </c>
      <c r="H33" s="144">
        <v>55</v>
      </c>
      <c r="I33" s="144">
        <v>43</v>
      </c>
      <c r="J33" s="144">
        <v>41</v>
      </c>
      <c r="K33" s="144">
        <v>29</v>
      </c>
      <c r="L33" s="144">
        <v>25</v>
      </c>
      <c r="M33" s="144">
        <v>12</v>
      </c>
      <c r="N33" s="144">
        <v>8</v>
      </c>
      <c r="O33" s="144">
        <v>14</v>
      </c>
      <c r="P33" s="144">
        <v>14</v>
      </c>
      <c r="Q33" s="144">
        <v>9</v>
      </c>
      <c r="R33" s="144">
        <v>11</v>
      </c>
      <c r="S33" s="144">
        <v>8</v>
      </c>
      <c r="T33" s="144">
        <v>0</v>
      </c>
      <c r="U33" s="144">
        <v>3</v>
      </c>
      <c r="V33" s="144">
        <v>1</v>
      </c>
      <c r="W33" s="144">
        <v>0</v>
      </c>
      <c r="X33" s="172">
        <f>SUM(D33:W33)</f>
        <v>453</v>
      </c>
    </row>
    <row r="34" spans="1:24" s="12" customFormat="1" ht="19.5" customHeight="1">
      <c r="A34" s="14"/>
      <c r="B34" s="220" t="s">
        <v>54</v>
      </c>
      <c r="C34" s="48" t="s">
        <v>48</v>
      </c>
      <c r="D34" s="47">
        <f>D16+D19+D22+D25+D28+D31</f>
        <v>35</v>
      </c>
      <c r="E34" s="47">
        <f aca="true" t="shared" si="1" ref="E34:W34">E16+E19+E22+E25+E28+E31</f>
        <v>78</v>
      </c>
      <c r="F34" s="47">
        <f t="shared" si="1"/>
        <v>159</v>
      </c>
      <c r="G34" s="47">
        <f t="shared" si="1"/>
        <v>129</v>
      </c>
      <c r="H34" s="47">
        <f t="shared" si="1"/>
        <v>84</v>
      </c>
      <c r="I34" s="47">
        <f t="shared" si="1"/>
        <v>37</v>
      </c>
      <c r="J34" s="47">
        <f t="shared" si="1"/>
        <v>31</v>
      </c>
      <c r="K34" s="47">
        <f t="shared" si="1"/>
        <v>12</v>
      </c>
      <c r="L34" s="47">
        <f t="shared" si="1"/>
        <v>4</v>
      </c>
      <c r="M34" s="47">
        <f t="shared" si="1"/>
        <v>2</v>
      </c>
      <c r="N34" s="47">
        <f t="shared" si="1"/>
        <v>1</v>
      </c>
      <c r="O34" s="47">
        <f t="shared" si="1"/>
        <v>0</v>
      </c>
      <c r="P34" s="47">
        <f t="shared" si="1"/>
        <v>0</v>
      </c>
      <c r="Q34" s="47">
        <f t="shared" si="1"/>
        <v>0</v>
      </c>
      <c r="R34" s="47">
        <f t="shared" si="1"/>
        <v>0</v>
      </c>
      <c r="S34" s="47">
        <f t="shared" si="1"/>
        <v>0</v>
      </c>
      <c r="T34" s="47">
        <f t="shared" si="1"/>
        <v>0</v>
      </c>
      <c r="U34" s="47">
        <f t="shared" si="1"/>
        <v>0</v>
      </c>
      <c r="V34" s="47">
        <f t="shared" si="1"/>
        <v>0</v>
      </c>
      <c r="W34" s="47">
        <f t="shared" si="1"/>
        <v>0</v>
      </c>
      <c r="X34" s="171">
        <f>SUM(D34:W34)</f>
        <v>572</v>
      </c>
    </row>
    <row r="35" spans="1:24" s="12" customFormat="1" ht="19.5" customHeight="1">
      <c r="A35" s="15" t="s">
        <v>16</v>
      </c>
      <c r="B35" s="221"/>
      <c r="C35" s="51" t="s">
        <v>64</v>
      </c>
      <c r="D35" s="50">
        <f>D17+D20+D23+D26+D29+D32</f>
        <v>126</v>
      </c>
      <c r="E35" s="50">
        <f aca="true" t="shared" si="2" ref="E35:W35">E17+E20+E23+E26+E29+E32</f>
        <v>232</v>
      </c>
      <c r="F35" s="50">
        <f t="shared" si="2"/>
        <v>140</v>
      </c>
      <c r="G35" s="50">
        <f t="shared" si="2"/>
        <v>154</v>
      </c>
      <c r="H35" s="50">
        <f t="shared" si="2"/>
        <v>174</v>
      </c>
      <c r="I35" s="50">
        <f t="shared" si="2"/>
        <v>132</v>
      </c>
      <c r="J35" s="50">
        <f t="shared" si="2"/>
        <v>99</v>
      </c>
      <c r="K35" s="50">
        <f t="shared" si="2"/>
        <v>89</v>
      </c>
      <c r="L35" s="50">
        <f t="shared" si="2"/>
        <v>67</v>
      </c>
      <c r="M35" s="50">
        <f t="shared" si="2"/>
        <v>47</v>
      </c>
      <c r="N35" s="50">
        <f t="shared" si="2"/>
        <v>33</v>
      </c>
      <c r="O35" s="50">
        <f t="shared" si="2"/>
        <v>32</v>
      </c>
      <c r="P35" s="50">
        <f t="shared" si="2"/>
        <v>25</v>
      </c>
      <c r="Q35" s="50">
        <f t="shared" si="2"/>
        <v>20</v>
      </c>
      <c r="R35" s="50">
        <f t="shared" si="2"/>
        <v>19</v>
      </c>
      <c r="S35" s="50">
        <f t="shared" si="2"/>
        <v>14</v>
      </c>
      <c r="T35" s="50">
        <f t="shared" si="2"/>
        <v>2</v>
      </c>
      <c r="U35" s="50">
        <f t="shared" si="2"/>
        <v>5</v>
      </c>
      <c r="V35" s="50">
        <f t="shared" si="2"/>
        <v>3</v>
      </c>
      <c r="W35" s="50">
        <f t="shared" si="2"/>
        <v>4</v>
      </c>
      <c r="X35" s="171">
        <f>SUM(D35:W35)</f>
        <v>1417</v>
      </c>
    </row>
    <row r="36" spans="1:24" s="12" customFormat="1" ht="19.5" customHeight="1">
      <c r="A36" s="17"/>
      <c r="B36" s="222"/>
      <c r="C36" s="173" t="s">
        <v>16</v>
      </c>
      <c r="D36" s="172">
        <f>D34+D35</f>
        <v>161</v>
      </c>
      <c r="E36" s="172">
        <f aca="true" t="shared" si="3" ref="E36:X36">E34+E35</f>
        <v>310</v>
      </c>
      <c r="F36" s="172">
        <f t="shared" si="3"/>
        <v>299</v>
      </c>
      <c r="G36" s="172">
        <f t="shared" si="3"/>
        <v>283</v>
      </c>
      <c r="H36" s="172">
        <f t="shared" si="3"/>
        <v>258</v>
      </c>
      <c r="I36" s="172">
        <f t="shared" si="3"/>
        <v>169</v>
      </c>
      <c r="J36" s="172">
        <f t="shared" si="3"/>
        <v>130</v>
      </c>
      <c r="K36" s="172">
        <f t="shared" si="3"/>
        <v>101</v>
      </c>
      <c r="L36" s="172">
        <f t="shared" si="3"/>
        <v>71</v>
      </c>
      <c r="M36" s="172">
        <f t="shared" si="3"/>
        <v>49</v>
      </c>
      <c r="N36" s="172">
        <f t="shared" si="3"/>
        <v>34</v>
      </c>
      <c r="O36" s="172">
        <f t="shared" si="3"/>
        <v>32</v>
      </c>
      <c r="P36" s="172">
        <f t="shared" si="3"/>
        <v>25</v>
      </c>
      <c r="Q36" s="172">
        <f t="shared" si="3"/>
        <v>20</v>
      </c>
      <c r="R36" s="172">
        <f t="shared" si="3"/>
        <v>19</v>
      </c>
      <c r="S36" s="172">
        <f t="shared" si="3"/>
        <v>14</v>
      </c>
      <c r="T36" s="172">
        <f t="shared" si="3"/>
        <v>2</v>
      </c>
      <c r="U36" s="172">
        <f t="shared" si="3"/>
        <v>5</v>
      </c>
      <c r="V36" s="172">
        <f>V34+V35</f>
        <v>3</v>
      </c>
      <c r="W36" s="172">
        <f>W34+W35</f>
        <v>4</v>
      </c>
      <c r="X36" s="172">
        <f t="shared" si="3"/>
        <v>1989</v>
      </c>
    </row>
    <row r="37" spans="4:24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</sheetData>
  <sheetProtection/>
  <mergeCells count="9">
    <mergeCell ref="D13:X13"/>
    <mergeCell ref="D14:X14"/>
    <mergeCell ref="B34:B36"/>
    <mergeCell ref="B28:B30"/>
    <mergeCell ref="B31:B33"/>
    <mergeCell ref="B16:B18"/>
    <mergeCell ref="B19:B21"/>
    <mergeCell ref="B22:B24"/>
    <mergeCell ref="B25:B27"/>
  </mergeCells>
  <printOptions/>
  <pageMargins left="0.4330708661417323" right="0.2755905511811024" top="0.984251968503937" bottom="0.7480314960629921" header="0.5118110236220472" footer="0.5118110236220472"/>
  <pageSetup fitToHeight="1" fitToWidth="1" horizontalDpi="600" verticalDpi="600" orientation="landscape" paperSize="9" scale="92" r:id="rId1"/>
  <headerFooter alignWithMargins="0">
    <oddFooter>&amp;LSource: MEN-MESR DEPP/ Enquête dans les écoles publiques de l’enseignement préélémentaire et élémentaire - 2015-2016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vrobert</dc:creator>
  <cp:keywords/>
  <dc:description/>
  <cp:lastModifiedBy>Asmae EL-KACEMY</cp:lastModifiedBy>
  <cp:lastPrinted>2015-10-21T09:24:40Z</cp:lastPrinted>
  <dcterms:created xsi:type="dcterms:W3CDTF">2011-11-04T09:42:32Z</dcterms:created>
  <dcterms:modified xsi:type="dcterms:W3CDTF">2020-10-16T07:36:53Z</dcterms:modified>
  <cp:category/>
  <cp:version/>
  <cp:contentType/>
  <cp:contentStatus/>
</cp:coreProperties>
</file>